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umbletonc/Dropbox/Accentive/2017 SoR Diagnostic census/"/>
    </mc:Choice>
  </mc:AlternateContent>
  <xr:revisionPtr revIDLastSave="0" documentId="13_ncr:1_{086D3A1D-6874-234E-82AA-53A5E02F02A4}" xr6:coauthVersionLast="36" xr6:coauthVersionMax="36" xr10:uidLastSave="{00000000-0000-0000-0000-000000000000}"/>
  <bookViews>
    <workbookView xWindow="0" yWindow="460" windowWidth="28800" windowHeight="17540" activeTab="1" xr2:uid="{CCB542F4-BF86-2E49-9ACC-9F2B2A618EC7}"/>
  </bookViews>
  <sheets>
    <sheet name="Index" sheetId="1" r:id="rId1"/>
    <sheet name="1. Establishment (Posts)" sheetId="2" r:id="rId2"/>
    <sheet name="2. Establishment (WTE)" sheetId="5" r:id="rId3"/>
    <sheet name="3. Vacancy rate" sheetId="6" r:id="rId4"/>
    <sheet name="4. Reasons for absence" sheetId="3" r:id="rId5"/>
    <sheet name="5. Upcoming retirements" sheetId="7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7" l="1"/>
  <c r="C14" i="7"/>
  <c r="D14" i="3"/>
  <c r="E14" i="3"/>
  <c r="C14" i="3"/>
  <c r="R12" i="6" l="1"/>
  <c r="R10" i="6"/>
  <c r="R9" i="6"/>
  <c r="R5" i="6"/>
  <c r="R6" i="6"/>
  <c r="R7" i="6"/>
  <c r="R8" i="6"/>
  <c r="R4" i="6"/>
  <c r="P82" i="6"/>
  <c r="S82" i="6" s="1"/>
  <c r="P24" i="6"/>
  <c r="S24" i="6" s="1"/>
  <c r="P87" i="6"/>
  <c r="S87" i="6" s="1"/>
  <c r="P28" i="6"/>
  <c r="S28" i="6" s="1"/>
  <c r="P31" i="6"/>
  <c r="S31" i="6" s="1"/>
  <c r="O39" i="6"/>
  <c r="O60" i="6"/>
  <c r="O26" i="6"/>
  <c r="O69" i="6"/>
  <c r="O84" i="6"/>
  <c r="O21" i="6"/>
  <c r="O38" i="6"/>
  <c r="O66" i="6"/>
  <c r="O16" i="6"/>
  <c r="O50" i="6"/>
  <c r="O22" i="6"/>
  <c r="O78" i="6"/>
  <c r="O68" i="6"/>
  <c r="O59" i="6"/>
  <c r="O31" i="6"/>
  <c r="O70" i="6"/>
  <c r="O49" i="6"/>
  <c r="O27" i="6"/>
  <c r="O17" i="6"/>
  <c r="O32" i="6"/>
  <c r="O80" i="6"/>
  <c r="O65" i="6"/>
  <c r="O28" i="6"/>
  <c r="O55" i="6"/>
  <c r="O41" i="6"/>
  <c r="O77" i="6"/>
  <c r="O6" i="6" s="1"/>
  <c r="O83" i="6"/>
  <c r="O46" i="6"/>
  <c r="O67" i="6"/>
  <c r="O58" i="6"/>
  <c r="O87" i="6"/>
  <c r="O40" i="6"/>
  <c r="O86" i="6"/>
  <c r="O61" i="6"/>
  <c r="O45" i="6"/>
  <c r="O64" i="6"/>
  <c r="O52" i="6"/>
  <c r="O19" i="6"/>
  <c r="O24" i="6"/>
  <c r="O57" i="6"/>
  <c r="O33" i="6"/>
  <c r="O53" i="6"/>
  <c r="O63" i="6"/>
  <c r="O35" i="6"/>
  <c r="O25" i="6"/>
  <c r="O43" i="6"/>
  <c r="O82" i="6"/>
  <c r="O48" i="6"/>
  <c r="O54" i="6"/>
  <c r="O42" i="6"/>
  <c r="O81" i="6"/>
  <c r="O18" i="6"/>
  <c r="O44" i="6"/>
  <c r="O51" i="6"/>
  <c r="O47" i="6"/>
  <c r="O71" i="6"/>
  <c r="O89" i="6"/>
  <c r="O30" i="6"/>
  <c r="O62" i="6"/>
  <c r="O56" i="6"/>
  <c r="O75" i="6"/>
  <c r="O76" i="6"/>
  <c r="O5" i="6" s="1"/>
  <c r="O23" i="6"/>
  <c r="O37" i="6"/>
  <c r="O85" i="6"/>
  <c r="O79" i="6"/>
  <c r="O74" i="6"/>
  <c r="O73" i="6"/>
  <c r="O34" i="6"/>
  <c r="O72" i="6"/>
  <c r="O20" i="6"/>
  <c r="O36" i="6"/>
  <c r="O29" i="6"/>
  <c r="O88" i="6"/>
  <c r="N12" i="6"/>
  <c r="M12" i="6"/>
  <c r="L12" i="6"/>
  <c r="K12" i="6"/>
  <c r="J12" i="6"/>
  <c r="I12" i="6"/>
  <c r="H12" i="6"/>
  <c r="G12" i="6"/>
  <c r="F12" i="6"/>
  <c r="E12" i="6"/>
  <c r="N10" i="6"/>
  <c r="M10" i="6"/>
  <c r="L10" i="6"/>
  <c r="K10" i="6"/>
  <c r="J10" i="6"/>
  <c r="I10" i="6"/>
  <c r="H10" i="6"/>
  <c r="G10" i="6"/>
  <c r="F10" i="6"/>
  <c r="E10" i="6"/>
  <c r="N9" i="6"/>
  <c r="M9" i="6"/>
  <c r="L9" i="6"/>
  <c r="K9" i="6"/>
  <c r="J9" i="6"/>
  <c r="I9" i="6"/>
  <c r="H9" i="6"/>
  <c r="G9" i="6"/>
  <c r="F9" i="6"/>
  <c r="E9" i="6"/>
  <c r="N8" i="6"/>
  <c r="M8" i="6"/>
  <c r="L8" i="6"/>
  <c r="K8" i="6"/>
  <c r="J8" i="6"/>
  <c r="I8" i="6"/>
  <c r="H8" i="6"/>
  <c r="G8" i="6"/>
  <c r="F8" i="6"/>
  <c r="E8" i="6"/>
  <c r="N7" i="6"/>
  <c r="M7" i="6"/>
  <c r="L7" i="6"/>
  <c r="K7" i="6"/>
  <c r="J7" i="6"/>
  <c r="I7" i="6"/>
  <c r="H7" i="6"/>
  <c r="G7" i="6"/>
  <c r="F7" i="6"/>
  <c r="E7" i="6"/>
  <c r="N6" i="6"/>
  <c r="M6" i="6"/>
  <c r="L6" i="6"/>
  <c r="K6" i="6"/>
  <c r="J6" i="6"/>
  <c r="I6" i="6"/>
  <c r="H6" i="6"/>
  <c r="G6" i="6"/>
  <c r="F6" i="6"/>
  <c r="E6" i="6"/>
  <c r="N5" i="6"/>
  <c r="M5" i="6"/>
  <c r="L5" i="6"/>
  <c r="K5" i="6"/>
  <c r="J5" i="6"/>
  <c r="I5" i="6"/>
  <c r="H5" i="6"/>
  <c r="G5" i="6"/>
  <c r="F5" i="6"/>
  <c r="E5" i="6"/>
  <c r="N4" i="6"/>
  <c r="M4" i="6"/>
  <c r="L4" i="6"/>
  <c r="K4" i="6"/>
  <c r="J4" i="6"/>
  <c r="I4" i="6"/>
  <c r="H4" i="6"/>
  <c r="G4" i="6"/>
  <c r="F4" i="6"/>
  <c r="E4" i="6"/>
  <c r="O39" i="5"/>
  <c r="P39" i="6" s="1"/>
  <c r="O60" i="5"/>
  <c r="P60" i="6" s="1"/>
  <c r="O26" i="5"/>
  <c r="P26" i="6" s="1"/>
  <c r="O69" i="5"/>
  <c r="P69" i="6" s="1"/>
  <c r="O84" i="5"/>
  <c r="P84" i="6" s="1"/>
  <c r="O21" i="5"/>
  <c r="P21" i="6" s="1"/>
  <c r="O38" i="5"/>
  <c r="P38" i="6" s="1"/>
  <c r="S38" i="6" s="1"/>
  <c r="O66" i="5"/>
  <c r="P66" i="6" s="1"/>
  <c r="O16" i="5"/>
  <c r="P16" i="6" s="1"/>
  <c r="O50" i="5"/>
  <c r="P50" i="6" s="1"/>
  <c r="O22" i="5"/>
  <c r="P22" i="6" s="1"/>
  <c r="O78" i="5"/>
  <c r="P78" i="6" s="1"/>
  <c r="O68" i="5"/>
  <c r="P68" i="6" s="1"/>
  <c r="O59" i="5"/>
  <c r="P59" i="6" s="1"/>
  <c r="O31" i="5"/>
  <c r="O70" i="5"/>
  <c r="P70" i="6" s="1"/>
  <c r="O49" i="5"/>
  <c r="P49" i="6" s="1"/>
  <c r="O27" i="5"/>
  <c r="P27" i="6" s="1"/>
  <c r="O17" i="5"/>
  <c r="P17" i="6" s="1"/>
  <c r="O32" i="5"/>
  <c r="P32" i="6" s="1"/>
  <c r="O80" i="5"/>
  <c r="P80" i="6" s="1"/>
  <c r="O65" i="5"/>
  <c r="P65" i="6" s="1"/>
  <c r="O28" i="5"/>
  <c r="O55" i="5"/>
  <c r="P55" i="6" s="1"/>
  <c r="O41" i="5"/>
  <c r="P41" i="6" s="1"/>
  <c r="O77" i="5"/>
  <c r="P77" i="6" s="1"/>
  <c r="O83" i="5"/>
  <c r="P83" i="6" s="1"/>
  <c r="O46" i="5"/>
  <c r="P46" i="6" s="1"/>
  <c r="O67" i="5"/>
  <c r="P67" i="6" s="1"/>
  <c r="O58" i="5"/>
  <c r="P58" i="6" s="1"/>
  <c r="O87" i="5"/>
  <c r="O40" i="5"/>
  <c r="P40" i="6" s="1"/>
  <c r="O86" i="5"/>
  <c r="P86" i="6" s="1"/>
  <c r="O61" i="5"/>
  <c r="P61" i="6" s="1"/>
  <c r="O45" i="5"/>
  <c r="P45" i="6" s="1"/>
  <c r="O64" i="5"/>
  <c r="P64" i="6" s="1"/>
  <c r="O52" i="5"/>
  <c r="P52" i="6" s="1"/>
  <c r="O19" i="5"/>
  <c r="P19" i="6" s="1"/>
  <c r="O24" i="5"/>
  <c r="O57" i="5"/>
  <c r="P57" i="6" s="1"/>
  <c r="O33" i="5"/>
  <c r="P33" i="6" s="1"/>
  <c r="O53" i="5"/>
  <c r="P53" i="6" s="1"/>
  <c r="O63" i="5"/>
  <c r="P63" i="6" s="1"/>
  <c r="O35" i="5"/>
  <c r="P35" i="6" s="1"/>
  <c r="O25" i="5"/>
  <c r="P25" i="6" s="1"/>
  <c r="O43" i="5"/>
  <c r="P43" i="6" s="1"/>
  <c r="O82" i="5"/>
  <c r="O48" i="5"/>
  <c r="P48" i="6" s="1"/>
  <c r="O54" i="5"/>
  <c r="P54" i="6" s="1"/>
  <c r="O42" i="5"/>
  <c r="P42" i="6" s="1"/>
  <c r="O81" i="5"/>
  <c r="P81" i="6" s="1"/>
  <c r="O18" i="5"/>
  <c r="P18" i="6" s="1"/>
  <c r="O44" i="5"/>
  <c r="P44" i="6" s="1"/>
  <c r="O51" i="5"/>
  <c r="P51" i="6" s="1"/>
  <c r="O47" i="5"/>
  <c r="P47" i="6" s="1"/>
  <c r="S47" i="6" s="1"/>
  <c r="O71" i="5"/>
  <c r="P71" i="6" s="1"/>
  <c r="O89" i="5"/>
  <c r="P89" i="6" s="1"/>
  <c r="O30" i="5"/>
  <c r="P30" i="6" s="1"/>
  <c r="O62" i="5"/>
  <c r="P62" i="6" s="1"/>
  <c r="O56" i="5"/>
  <c r="P56" i="6" s="1"/>
  <c r="O75" i="5"/>
  <c r="P75" i="6" s="1"/>
  <c r="O76" i="5"/>
  <c r="O5" i="5" s="1"/>
  <c r="P5" i="6" s="1"/>
  <c r="O23" i="5"/>
  <c r="P23" i="6" s="1"/>
  <c r="S23" i="6" s="1"/>
  <c r="O37" i="5"/>
  <c r="P37" i="6" s="1"/>
  <c r="O85" i="5"/>
  <c r="P85" i="6" s="1"/>
  <c r="O79" i="5"/>
  <c r="P79" i="6" s="1"/>
  <c r="O74" i="5"/>
  <c r="P74" i="6" s="1"/>
  <c r="O73" i="5"/>
  <c r="P73" i="6" s="1"/>
  <c r="O34" i="5"/>
  <c r="P34" i="6" s="1"/>
  <c r="O72" i="5"/>
  <c r="P72" i="6" s="1"/>
  <c r="O20" i="5"/>
  <c r="P20" i="6" s="1"/>
  <c r="S20" i="6" s="1"/>
  <c r="O36" i="5"/>
  <c r="P36" i="6" s="1"/>
  <c r="O29" i="5"/>
  <c r="P29" i="6" s="1"/>
  <c r="O88" i="5"/>
  <c r="P88" i="6" s="1"/>
  <c r="N12" i="5"/>
  <c r="M12" i="5"/>
  <c r="L12" i="5"/>
  <c r="K12" i="5"/>
  <c r="J12" i="5"/>
  <c r="I12" i="5"/>
  <c r="H12" i="5"/>
  <c r="G12" i="5"/>
  <c r="F12" i="5"/>
  <c r="E12" i="5"/>
  <c r="N10" i="5"/>
  <c r="M10" i="5"/>
  <c r="L10" i="5"/>
  <c r="K10" i="5"/>
  <c r="J10" i="5"/>
  <c r="I10" i="5"/>
  <c r="H10" i="5"/>
  <c r="G10" i="5"/>
  <c r="F10" i="5"/>
  <c r="E10" i="5"/>
  <c r="N9" i="5"/>
  <c r="M9" i="5"/>
  <c r="L9" i="5"/>
  <c r="K9" i="5"/>
  <c r="J9" i="5"/>
  <c r="I9" i="5"/>
  <c r="H9" i="5"/>
  <c r="G9" i="5"/>
  <c r="F9" i="5"/>
  <c r="E9" i="5"/>
  <c r="N8" i="5"/>
  <c r="M8" i="5"/>
  <c r="L8" i="5"/>
  <c r="K8" i="5"/>
  <c r="J8" i="5"/>
  <c r="I8" i="5"/>
  <c r="H8" i="5"/>
  <c r="G8" i="5"/>
  <c r="F8" i="5"/>
  <c r="E8" i="5"/>
  <c r="N7" i="5"/>
  <c r="M7" i="5"/>
  <c r="L7" i="5"/>
  <c r="K7" i="5"/>
  <c r="J7" i="5"/>
  <c r="I7" i="5"/>
  <c r="H7" i="5"/>
  <c r="G7" i="5"/>
  <c r="F7" i="5"/>
  <c r="E7" i="5"/>
  <c r="N6" i="5"/>
  <c r="M6" i="5"/>
  <c r="L6" i="5"/>
  <c r="K6" i="5"/>
  <c r="J6" i="5"/>
  <c r="I6" i="5"/>
  <c r="H6" i="5"/>
  <c r="G6" i="5"/>
  <c r="F6" i="5"/>
  <c r="E6" i="5"/>
  <c r="N5" i="5"/>
  <c r="M5" i="5"/>
  <c r="L5" i="5"/>
  <c r="K5" i="5"/>
  <c r="J5" i="5"/>
  <c r="I5" i="5"/>
  <c r="H5" i="5"/>
  <c r="G5" i="5"/>
  <c r="F5" i="5"/>
  <c r="E5" i="5"/>
  <c r="N4" i="5"/>
  <c r="M4" i="5"/>
  <c r="L4" i="5"/>
  <c r="K4" i="5"/>
  <c r="J4" i="5"/>
  <c r="I4" i="5"/>
  <c r="H4" i="5"/>
  <c r="G4" i="5"/>
  <c r="F4" i="5"/>
  <c r="E4" i="5"/>
  <c r="N5" i="2"/>
  <c r="F12" i="2"/>
  <c r="G12" i="2"/>
  <c r="H12" i="2"/>
  <c r="I12" i="2"/>
  <c r="J12" i="2"/>
  <c r="K12" i="2"/>
  <c r="L12" i="2"/>
  <c r="M12" i="2"/>
  <c r="N12" i="2"/>
  <c r="E12" i="2"/>
  <c r="E10" i="2"/>
  <c r="F10" i="2"/>
  <c r="G10" i="2"/>
  <c r="H10" i="2"/>
  <c r="I10" i="2"/>
  <c r="J10" i="2"/>
  <c r="K10" i="2"/>
  <c r="L10" i="2"/>
  <c r="M10" i="2"/>
  <c r="N10" i="2"/>
  <c r="F9" i="2"/>
  <c r="G9" i="2"/>
  <c r="H9" i="2"/>
  <c r="I9" i="2"/>
  <c r="J9" i="2"/>
  <c r="K9" i="2"/>
  <c r="L9" i="2"/>
  <c r="M9" i="2"/>
  <c r="N9" i="2"/>
  <c r="E9" i="2"/>
  <c r="E8" i="2"/>
  <c r="F8" i="2"/>
  <c r="G8" i="2"/>
  <c r="H8" i="2"/>
  <c r="I8" i="2"/>
  <c r="J8" i="2"/>
  <c r="K8" i="2"/>
  <c r="L8" i="2"/>
  <c r="M8" i="2"/>
  <c r="N8" i="2"/>
  <c r="E5" i="2"/>
  <c r="F5" i="2"/>
  <c r="G5" i="2"/>
  <c r="H5" i="2"/>
  <c r="I5" i="2"/>
  <c r="J5" i="2"/>
  <c r="K5" i="2"/>
  <c r="L5" i="2"/>
  <c r="M5" i="2"/>
  <c r="E6" i="2"/>
  <c r="F6" i="2"/>
  <c r="G6" i="2"/>
  <c r="H6" i="2"/>
  <c r="I6" i="2"/>
  <c r="J6" i="2"/>
  <c r="K6" i="2"/>
  <c r="L6" i="2"/>
  <c r="M6" i="2"/>
  <c r="N6" i="2"/>
  <c r="E7" i="2"/>
  <c r="F7" i="2"/>
  <c r="G7" i="2"/>
  <c r="H7" i="2"/>
  <c r="I7" i="2"/>
  <c r="J7" i="2"/>
  <c r="K7" i="2"/>
  <c r="L7" i="2"/>
  <c r="M7" i="2"/>
  <c r="N7" i="2"/>
  <c r="F4" i="2"/>
  <c r="G4" i="2"/>
  <c r="H4" i="2"/>
  <c r="I4" i="2"/>
  <c r="J4" i="2"/>
  <c r="K4" i="2"/>
  <c r="L4" i="2"/>
  <c r="M4" i="2"/>
  <c r="N4" i="2"/>
  <c r="E4" i="2"/>
  <c r="O20" i="2"/>
  <c r="O72" i="2"/>
  <c r="O34" i="2"/>
  <c r="O73" i="2"/>
  <c r="O74" i="2"/>
  <c r="O79" i="2"/>
  <c r="O6" i="2" s="1"/>
  <c r="O85" i="2"/>
  <c r="O37" i="2"/>
  <c r="O23" i="2"/>
  <c r="O76" i="2"/>
  <c r="O75" i="2"/>
  <c r="O56" i="2"/>
  <c r="O62" i="2"/>
  <c r="O30" i="2"/>
  <c r="O89" i="2"/>
  <c r="O71" i="2"/>
  <c r="O47" i="2"/>
  <c r="O51" i="2"/>
  <c r="O44" i="2"/>
  <c r="O18" i="2"/>
  <c r="O81" i="2"/>
  <c r="O42" i="2"/>
  <c r="O54" i="2"/>
  <c r="O48" i="2"/>
  <c r="O82" i="2"/>
  <c r="O43" i="2"/>
  <c r="O25" i="2"/>
  <c r="O35" i="2"/>
  <c r="O63" i="2"/>
  <c r="O53" i="2"/>
  <c r="O33" i="2"/>
  <c r="O57" i="2"/>
  <c r="O24" i="2"/>
  <c r="O19" i="2"/>
  <c r="O52" i="2"/>
  <c r="O64" i="2"/>
  <c r="O45" i="2"/>
  <c r="O61" i="2"/>
  <c r="O86" i="2"/>
  <c r="O40" i="2"/>
  <c r="O87" i="2"/>
  <c r="O58" i="2"/>
  <c r="O67" i="2"/>
  <c r="O46" i="2"/>
  <c r="O83" i="2"/>
  <c r="O77" i="2"/>
  <c r="O41" i="2"/>
  <c r="O55" i="2"/>
  <c r="O28" i="2"/>
  <c r="O65" i="2"/>
  <c r="O80" i="2"/>
  <c r="O32" i="2"/>
  <c r="O17" i="2"/>
  <c r="O27" i="2"/>
  <c r="O49" i="2"/>
  <c r="O70" i="2"/>
  <c r="O31" i="2"/>
  <c r="O59" i="2"/>
  <c r="O68" i="2"/>
  <c r="O78" i="2"/>
  <c r="O22" i="2"/>
  <c r="O50" i="2"/>
  <c r="O16" i="2"/>
  <c r="O66" i="2"/>
  <c r="O38" i="2"/>
  <c r="O21" i="2"/>
  <c r="O84" i="2"/>
  <c r="O69" i="2"/>
  <c r="O26" i="2"/>
  <c r="O60" i="2"/>
  <c r="O39" i="2"/>
  <c r="O29" i="2"/>
  <c r="O36" i="2"/>
  <c r="O88" i="2"/>
  <c r="O7" i="6" l="1"/>
  <c r="O9" i="6"/>
  <c r="O8" i="6"/>
  <c r="O6" i="5"/>
  <c r="P6" i="6" s="1"/>
  <c r="Q6" i="6" s="1"/>
  <c r="S56" i="6"/>
  <c r="Q56" i="6"/>
  <c r="S64" i="6"/>
  <c r="Q64" i="6"/>
  <c r="S69" i="6"/>
  <c r="Q69" i="6"/>
  <c r="Q74" i="6"/>
  <c r="S74" i="6"/>
  <c r="Q83" i="6"/>
  <c r="S83" i="6"/>
  <c r="Q17" i="6"/>
  <c r="S17" i="6"/>
  <c r="S88" i="6"/>
  <c r="Q88" i="6"/>
  <c r="Q30" i="6"/>
  <c r="S30" i="6"/>
  <c r="Q53" i="6"/>
  <c r="S53" i="6"/>
  <c r="Q50" i="6"/>
  <c r="S50" i="6"/>
  <c r="S89" i="6"/>
  <c r="Q89" i="6"/>
  <c r="S33" i="6"/>
  <c r="Q33" i="6"/>
  <c r="S49" i="6"/>
  <c r="Q49" i="6"/>
  <c r="S36" i="6"/>
  <c r="Q36" i="6"/>
  <c r="S71" i="6"/>
  <c r="Q71" i="6"/>
  <c r="S48" i="6"/>
  <c r="Q48" i="6"/>
  <c r="S57" i="6"/>
  <c r="Q57" i="6"/>
  <c r="S40" i="6"/>
  <c r="Q40" i="6"/>
  <c r="S55" i="6"/>
  <c r="Q55" i="6"/>
  <c r="S70" i="6"/>
  <c r="Q70" i="6"/>
  <c r="S66" i="6"/>
  <c r="Q66" i="6"/>
  <c r="S18" i="6"/>
  <c r="Q18" i="6"/>
  <c r="S46" i="6"/>
  <c r="Q46" i="6"/>
  <c r="S32" i="6"/>
  <c r="Q32" i="6"/>
  <c r="Q62" i="6"/>
  <c r="S62" i="6"/>
  <c r="Q63" i="6"/>
  <c r="S63" i="6"/>
  <c r="Q22" i="6"/>
  <c r="S22" i="6"/>
  <c r="Q79" i="6"/>
  <c r="S79" i="6"/>
  <c r="Q77" i="6"/>
  <c r="S77" i="6"/>
  <c r="Q60" i="6"/>
  <c r="S60" i="6"/>
  <c r="S29" i="6"/>
  <c r="Q29" i="6"/>
  <c r="S86" i="6"/>
  <c r="Q86" i="6"/>
  <c r="S39" i="6"/>
  <c r="Q39" i="6"/>
  <c r="S37" i="6"/>
  <c r="Q37" i="6"/>
  <c r="S72" i="6"/>
  <c r="Q72" i="6"/>
  <c r="S5" i="6"/>
  <c r="Q5" i="6"/>
  <c r="S51" i="6"/>
  <c r="Q51" i="6"/>
  <c r="S43" i="6"/>
  <c r="Q43" i="6"/>
  <c r="S19" i="6"/>
  <c r="Q19" i="6"/>
  <c r="S58" i="6"/>
  <c r="Q58" i="6"/>
  <c r="S65" i="6"/>
  <c r="Q65" i="6"/>
  <c r="S59" i="6"/>
  <c r="Q59" i="6"/>
  <c r="S21" i="6"/>
  <c r="Q21" i="6"/>
  <c r="S73" i="6"/>
  <c r="Q73" i="6"/>
  <c r="S35" i="6"/>
  <c r="Q35" i="6"/>
  <c r="S78" i="6"/>
  <c r="Q78" i="6"/>
  <c r="Q81" i="6"/>
  <c r="S81" i="6"/>
  <c r="Q45" i="6"/>
  <c r="S45" i="6"/>
  <c r="Q26" i="6"/>
  <c r="S26" i="6"/>
  <c r="Q42" i="6"/>
  <c r="S42" i="6"/>
  <c r="Q61" i="6"/>
  <c r="S61" i="6"/>
  <c r="Q27" i="6"/>
  <c r="S27" i="6"/>
  <c r="S85" i="6"/>
  <c r="Q85" i="6"/>
  <c r="S54" i="6"/>
  <c r="Q54" i="6"/>
  <c r="S41" i="6"/>
  <c r="Q41" i="6"/>
  <c r="S16" i="6"/>
  <c r="Q16" i="6"/>
  <c r="S34" i="6"/>
  <c r="Q34" i="6"/>
  <c r="S75" i="6"/>
  <c r="Q75" i="6"/>
  <c r="S44" i="6"/>
  <c r="Q44" i="6"/>
  <c r="S25" i="6"/>
  <c r="Q25" i="6"/>
  <c r="S52" i="6"/>
  <c r="Q52" i="6"/>
  <c r="S67" i="6"/>
  <c r="Q67" i="6"/>
  <c r="S80" i="6"/>
  <c r="Q80" i="6"/>
  <c r="S68" i="6"/>
  <c r="Q68" i="6"/>
  <c r="S84" i="6"/>
  <c r="Q84" i="6"/>
  <c r="P76" i="6"/>
  <c r="O7" i="5"/>
  <c r="P7" i="6" s="1"/>
  <c r="O8" i="5"/>
  <c r="P8" i="6" s="1"/>
  <c r="Q38" i="6"/>
  <c r="Q31" i="6"/>
  <c r="Q28" i="6"/>
  <c r="Q87" i="6"/>
  <c r="Q24" i="6"/>
  <c r="Q82" i="6"/>
  <c r="Q47" i="6"/>
  <c r="Q23" i="6"/>
  <c r="Q20" i="6"/>
  <c r="O4" i="6"/>
  <c r="O10" i="6"/>
  <c r="O12" i="6"/>
  <c r="O10" i="5"/>
  <c r="P10" i="6" s="1"/>
  <c r="O9" i="5"/>
  <c r="P9" i="6" s="1"/>
  <c r="O4" i="5"/>
  <c r="P4" i="6" s="1"/>
  <c r="O12" i="5"/>
  <c r="P12" i="6" s="1"/>
  <c r="O7" i="2"/>
  <c r="O8" i="2"/>
  <c r="O10" i="2"/>
  <c r="O5" i="2"/>
  <c r="O12" i="2"/>
  <c r="O9" i="2"/>
  <c r="O4" i="2"/>
  <c r="S6" i="6" l="1"/>
  <c r="Q4" i="6"/>
  <c r="S4" i="6"/>
  <c r="Q10" i="6"/>
  <c r="S10" i="6"/>
  <c r="S12" i="6"/>
  <c r="Q12" i="6"/>
  <c r="Q7" i="6"/>
  <c r="S7" i="6"/>
  <c r="S76" i="6"/>
  <c r="Q76" i="6"/>
  <c r="Q8" i="6"/>
  <c r="S8" i="6"/>
  <c r="Q9" i="6"/>
  <c r="S9" i="6"/>
</calcChain>
</file>

<file path=xl/sharedStrings.xml><?xml version="1.0" encoding="utf-8"?>
<sst xmlns="http://schemas.openxmlformats.org/spreadsheetml/2006/main" count="793" uniqueCount="129">
  <si>
    <t>SCoR census of the diagnostic radiographic workforce in the UK - 1st November 2017</t>
  </si>
  <si>
    <t>This spreadsheet accompanies the report "Diagnostic Radiography UK Workforce Report 2017"</t>
  </si>
  <si>
    <t>published by the Society and College of Radiographers (SCoR) at https://www.sor.org/learning/document-library/</t>
  </si>
  <si>
    <t>This spreadsheet provides details of the figures underpinning the report. The index below lists the contents of each tab in this spreadsheet.</t>
  </si>
  <si>
    <t>Index</t>
  </si>
  <si>
    <t>1. Establishment: Number of Posts</t>
  </si>
  <si>
    <t>2. Establishment: WTE</t>
  </si>
  <si>
    <t>3. Vacancy rate</t>
  </si>
  <si>
    <t>Description</t>
  </si>
  <si>
    <t>Number of posts for each reason for absence by agenda for change band</t>
  </si>
  <si>
    <t>Number of post holders due to retire by agenda for change band</t>
  </si>
  <si>
    <t>Establishment: Number of Posts</t>
  </si>
  <si>
    <t>Country</t>
  </si>
  <si>
    <t>NHS?</t>
  </si>
  <si>
    <t>Diagnostic radiography provider</t>
  </si>
  <si>
    <t>Agenda for Change Band</t>
  </si>
  <si>
    <t>8a</t>
  </si>
  <si>
    <t>8b</t>
  </si>
  <si>
    <t>8c</t>
  </si>
  <si>
    <t>8d</t>
  </si>
  <si>
    <t>2017 Total</t>
  </si>
  <si>
    <t>Wales</t>
  </si>
  <si>
    <t>England</t>
  </si>
  <si>
    <t>Northern Ireland</t>
  </si>
  <si>
    <t>Scotland</t>
  </si>
  <si>
    <t>Isle of Man or Channel Islands</t>
  </si>
  <si>
    <t>UK-wide</t>
  </si>
  <si>
    <t>NHS</t>
  </si>
  <si>
    <t>Independent</t>
  </si>
  <si>
    <t>.</t>
  </si>
  <si>
    <t>Category averages</t>
  </si>
  <si>
    <t>Overall average</t>
  </si>
  <si>
    <t>Establishment: Whole time equivalent</t>
  </si>
  <si>
    <t>Vacancy rate</t>
  </si>
  <si>
    <t>Vacant WTE</t>
  </si>
  <si>
    <t>Total WTE</t>
  </si>
  <si>
    <t>Three-month vacancy figures WTE</t>
  </si>
  <si>
    <t>Three month vacancy rate</t>
  </si>
  <si>
    <t>Establishment WTE</t>
  </si>
  <si>
    <t>AfC</t>
  </si>
  <si>
    <t>Post holder on career break</t>
  </si>
  <si>
    <t>Post holder on long term sick leave</t>
  </si>
  <si>
    <t>Post holder on parental leave</t>
  </si>
  <si>
    <t>UK Total</t>
  </si>
  <si>
    <t>Percentage of post holders</t>
  </si>
  <si>
    <t>UK</t>
  </si>
  <si>
    <t>Post holder to retire before 31 October 2018</t>
  </si>
  <si>
    <t>Post holder to retire between 1 November 2018 and 31 October 2019</t>
  </si>
  <si>
    <t>Upcoming retirements</t>
  </si>
  <si>
    <t>5. Upcoming retirements</t>
  </si>
  <si>
    <t>Reasons for long-term absence</t>
  </si>
  <si>
    <t>4. Reasons for long-term absence</t>
  </si>
  <si>
    <t>Number of establishment posts stratified by agenda for change band and provider</t>
  </si>
  <si>
    <t xml:space="preserve">Total whole time equivalent (WTE) of establishment stratified by agenda for change band and provider </t>
  </si>
  <si>
    <t>Total establishment with percentage vacancy of WTE by provider</t>
  </si>
  <si>
    <t>Respondent 1</t>
  </si>
  <si>
    <t>Respondent 2</t>
  </si>
  <si>
    <t>Respondent 3</t>
  </si>
  <si>
    <t>Respondent 4</t>
  </si>
  <si>
    <t>Respondent 5</t>
  </si>
  <si>
    <t>Respondent 6</t>
  </si>
  <si>
    <t>Respondent 7</t>
  </si>
  <si>
    <t>Respondent 8</t>
  </si>
  <si>
    <t>Respondent 9</t>
  </si>
  <si>
    <t>Respondent 10</t>
  </si>
  <si>
    <t>Respondent 11</t>
  </si>
  <si>
    <t>Respondent 12</t>
  </si>
  <si>
    <t>Respondent 13</t>
  </si>
  <si>
    <t>Respondent 14</t>
  </si>
  <si>
    <t>Respondent 15</t>
  </si>
  <si>
    <t>Respondent 16</t>
  </si>
  <si>
    <t>Respondent 17</t>
  </si>
  <si>
    <t>Respondent 18</t>
  </si>
  <si>
    <t>Respondent 19</t>
  </si>
  <si>
    <t>Respondent 20</t>
  </si>
  <si>
    <t>Respondent 21</t>
  </si>
  <si>
    <t>Respondent 22</t>
  </si>
  <si>
    <t>Respondent 23</t>
  </si>
  <si>
    <t>Respondent 24</t>
  </si>
  <si>
    <t>Respondent 25</t>
  </si>
  <si>
    <t>Respondent 26</t>
  </si>
  <si>
    <t>Respondent 27</t>
  </si>
  <si>
    <t>Respondent 28</t>
  </si>
  <si>
    <t>Respondent 29</t>
  </si>
  <si>
    <t>Respondent 30</t>
  </si>
  <si>
    <t>Respondent 31</t>
  </si>
  <si>
    <t>Respondent 32</t>
  </si>
  <si>
    <t>Respondent 33</t>
  </si>
  <si>
    <t>Respondent 34</t>
  </si>
  <si>
    <t>Respondent 35</t>
  </si>
  <si>
    <t>Respondent 36</t>
  </si>
  <si>
    <t>Respondent 37</t>
  </si>
  <si>
    <t>Respondent 38</t>
  </si>
  <si>
    <t>Respondent 39</t>
  </si>
  <si>
    <t>Respondent 40</t>
  </si>
  <si>
    <t>Respondent 41</t>
  </si>
  <si>
    <t>Respondent 42</t>
  </si>
  <si>
    <t>Respondent 43</t>
  </si>
  <si>
    <t>Respondent 44</t>
  </si>
  <si>
    <t>Respondent 45</t>
  </si>
  <si>
    <t>Respondent 46</t>
  </si>
  <si>
    <t>Respondent 47</t>
  </si>
  <si>
    <t>Respondent 48</t>
  </si>
  <si>
    <t>Respondent 49</t>
  </si>
  <si>
    <t>Respondent 50</t>
  </si>
  <si>
    <t>Respondent 51</t>
  </si>
  <si>
    <t>Respondent 52</t>
  </si>
  <si>
    <t>Respondent 53</t>
  </si>
  <si>
    <t>Respondent 54</t>
  </si>
  <si>
    <t>Respondent 55</t>
  </si>
  <si>
    <t>Respondent 56</t>
  </si>
  <si>
    <t>Respondent 57</t>
  </si>
  <si>
    <t>Respondent 58</t>
  </si>
  <si>
    <t>Respondent 59</t>
  </si>
  <si>
    <t>Respondent 60</t>
  </si>
  <si>
    <t>Respondent 61</t>
  </si>
  <si>
    <t>Respondent 62</t>
  </si>
  <si>
    <t>Respondent 63</t>
  </si>
  <si>
    <t>Respondent 64</t>
  </si>
  <si>
    <t>Respondent 65</t>
  </si>
  <si>
    <t>Respondent 66</t>
  </si>
  <si>
    <t>Respondent 67</t>
  </si>
  <si>
    <t>Respondent 68</t>
  </si>
  <si>
    <t>Respondent 69</t>
  </si>
  <si>
    <t>Respondent 70</t>
  </si>
  <si>
    <t>Respondent 71</t>
  </si>
  <si>
    <t>Respondent 72</t>
  </si>
  <si>
    <t>Respondent 73</t>
  </si>
  <si>
    <t>Respondent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</si>
</sst>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2" fillId="0" borderId="0" xfId="1" applyNumberFormat="1" applyFont="1"/>
    <xf numFmtId="0" fontId="0" fillId="0" borderId="2" xfId="0" applyBorder="1" applyAlignment="1">
      <alignment horizontal="left"/>
    </xf>
    <xf numFmtId="164" fontId="0" fillId="0" borderId="0" xfId="0" applyNumberFormat="1" applyBorder="1"/>
    <xf numFmtId="165" fontId="2" fillId="0" borderId="3" xfId="1" applyNumberFormat="1" applyFont="1" applyBorder="1"/>
    <xf numFmtId="0" fontId="6" fillId="0" borderId="2" xfId="0" applyFont="1" applyBorder="1" applyAlignment="1">
      <alignment horizontal="left"/>
    </xf>
    <xf numFmtId="0" fontId="0" fillId="0" borderId="0" xfId="0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165" fontId="2" fillId="0" borderId="6" xfId="1" applyNumberFormat="1" applyFont="1" applyBorder="1" applyAlignment="1">
      <alignment horizontal="left" wrapText="1"/>
    </xf>
    <xf numFmtId="164" fontId="2" fillId="0" borderId="5" xfId="0" applyNumberFormat="1" applyFont="1" applyBorder="1"/>
    <xf numFmtId="165" fontId="2" fillId="0" borderId="6" xfId="1" applyNumberFormat="1" applyFont="1" applyBorder="1"/>
    <xf numFmtId="0" fontId="2" fillId="0" borderId="4" xfId="0" applyFont="1" applyBorder="1" applyAlignment="1">
      <alignment horizontal="left" wrapText="1"/>
    </xf>
    <xf numFmtId="164" fontId="2" fillId="0" borderId="2" xfId="0" applyNumberFormat="1" applyFont="1" applyBorder="1"/>
    <xf numFmtId="164" fontId="0" fillId="0" borderId="2" xfId="0" applyNumberFormat="1" applyBorder="1"/>
    <xf numFmtId="164" fontId="2" fillId="0" borderId="4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164" fontId="2" fillId="0" borderId="7" xfId="0" applyNumberFormat="1" applyFont="1" applyBorder="1"/>
    <xf numFmtId="164" fontId="0" fillId="0" borderId="7" xfId="0" applyNumberForma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5" fontId="2" fillId="0" borderId="12" xfId="1" applyNumberFormat="1" applyFont="1" applyBorder="1"/>
    <xf numFmtId="165" fontId="2" fillId="0" borderId="13" xfId="1" applyNumberFormat="1" applyFont="1" applyBorder="1"/>
    <xf numFmtId="165" fontId="2" fillId="0" borderId="11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7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D3D4-E453-D144-A626-C111F2ED7BD5}">
  <dimension ref="A1:C12"/>
  <sheetViews>
    <sheetView workbookViewId="0">
      <selection activeCell="B10" sqref="B10"/>
    </sheetView>
  </sheetViews>
  <sheetFormatPr baseColWidth="10" defaultRowHeight="16" x14ac:dyDescent="0.2"/>
  <cols>
    <col min="2" max="2" width="30.33203125" customWidth="1"/>
    <col min="3" max="3" width="101.33203125" customWidth="1"/>
  </cols>
  <sheetData>
    <row r="1" spans="1:3" ht="26" x14ac:dyDescent="0.3">
      <c r="A1" s="1" t="s">
        <v>0</v>
      </c>
    </row>
    <row r="3" spans="1:3" x14ac:dyDescent="0.2">
      <c r="B3" t="s">
        <v>1</v>
      </c>
    </row>
    <row r="4" spans="1:3" x14ac:dyDescent="0.2">
      <c r="B4" s="2" t="s">
        <v>2</v>
      </c>
    </row>
    <row r="5" spans="1:3" x14ac:dyDescent="0.2">
      <c r="B5" s="2" t="s">
        <v>3</v>
      </c>
    </row>
    <row r="7" spans="1:3" x14ac:dyDescent="0.2">
      <c r="B7" s="3" t="s">
        <v>4</v>
      </c>
      <c r="C7" s="3" t="s">
        <v>8</v>
      </c>
    </row>
    <row r="8" spans="1:3" x14ac:dyDescent="0.2">
      <c r="B8" s="44" t="s">
        <v>5</v>
      </c>
      <c r="C8" s="2" t="s">
        <v>52</v>
      </c>
    </row>
    <row r="9" spans="1:3" x14ac:dyDescent="0.2">
      <c r="B9" s="44" t="s">
        <v>6</v>
      </c>
      <c r="C9" s="2" t="s">
        <v>53</v>
      </c>
    </row>
    <row r="10" spans="1:3" x14ac:dyDescent="0.2">
      <c r="B10" s="44" t="s">
        <v>7</v>
      </c>
      <c r="C10" s="4" t="s">
        <v>54</v>
      </c>
    </row>
    <row r="11" spans="1:3" x14ac:dyDescent="0.2">
      <c r="B11" s="44" t="s">
        <v>51</v>
      </c>
      <c r="C11" s="2" t="s">
        <v>9</v>
      </c>
    </row>
    <row r="12" spans="1:3" x14ac:dyDescent="0.2">
      <c r="B12" s="44" t="s">
        <v>49</v>
      </c>
      <c r="C12" s="2" t="s">
        <v>10</v>
      </c>
    </row>
  </sheetData>
  <hyperlinks>
    <hyperlink ref="B8" location="'1. Establishment (Posts)'!A1" display="1. Establishment: Number of Posts" xr:uid="{43E92F23-9956-4843-A4FC-5C77164CFD5B}"/>
    <hyperlink ref="B9" location="'2. Establishment (WTE)'!A1" display="2. Establishment: WTE" xr:uid="{E260EEA7-A769-864B-8893-6871812AD4C2}"/>
    <hyperlink ref="B10" location="'3. Vacancy rate'!A1" display="3. Vacancy rate" xr:uid="{8756B439-0B95-D642-AB80-0925403D623E}"/>
    <hyperlink ref="B11" location="'4. Reasons for absence'!A1" display="4. Reasons for long-term absence" xr:uid="{EDCCD75C-939F-0946-AC17-E41BC20A73AA}"/>
    <hyperlink ref="B12" location="'5. Upcoming retirements'!A1" display="5. Upcoming retirements" xr:uid="{6BCBDA69-083F-0147-BB36-B4FDAD604B9B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11B29-8405-8F40-90DE-67CBF28DA3BE}">
  <dimension ref="A1:O89"/>
  <sheetViews>
    <sheetView tabSelected="1" workbookViewId="0"/>
  </sheetViews>
  <sheetFormatPr baseColWidth="10" defaultRowHeight="16" x14ac:dyDescent="0.2"/>
  <cols>
    <col min="1" max="1" width="15.1640625" customWidth="1"/>
    <col min="2" max="2" width="12.5" customWidth="1"/>
    <col min="3" max="3" width="67.1640625" style="6" customWidth="1"/>
    <col min="4" max="4" width="33" customWidth="1"/>
    <col min="5" max="14" width="6.83203125" customWidth="1"/>
    <col min="15" max="15" width="7.5" customWidth="1"/>
  </cols>
  <sheetData>
    <row r="1" spans="1:15" ht="26" x14ac:dyDescent="0.3">
      <c r="A1" s="1" t="s">
        <v>0</v>
      </c>
    </row>
    <row r="2" spans="1:15" ht="19" x14ac:dyDescent="0.25">
      <c r="A2" s="5" t="s">
        <v>11</v>
      </c>
      <c r="E2" s="3" t="s">
        <v>15</v>
      </c>
    </row>
    <row r="3" spans="1:15" ht="35" x14ac:dyDescent="0.25">
      <c r="A3" s="5"/>
      <c r="D3" s="14" t="s">
        <v>30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 t="s">
        <v>16</v>
      </c>
      <c r="K3" s="15" t="s">
        <v>17</v>
      </c>
      <c r="L3" s="15" t="s">
        <v>18</v>
      </c>
      <c r="M3" s="15" t="s">
        <v>19</v>
      </c>
      <c r="N3" s="15">
        <v>9</v>
      </c>
      <c r="O3" s="30" t="s">
        <v>20</v>
      </c>
    </row>
    <row r="4" spans="1:15" ht="19" x14ac:dyDescent="0.25">
      <c r="A4" s="5"/>
      <c r="D4" s="9" t="s">
        <v>22</v>
      </c>
      <c r="E4" s="10">
        <f t="shared" ref="E4:O8" si="0">AVERAGEIF($A$16:$A$89,$D4,E$16:E$89)</f>
        <v>1.4333333333333333</v>
      </c>
      <c r="F4" s="10">
        <f t="shared" si="0"/>
        <v>4.165</v>
      </c>
      <c r="G4" s="10">
        <f t="shared" si="0"/>
        <v>19.526</v>
      </c>
      <c r="H4" s="10">
        <f t="shared" si="0"/>
        <v>40.774999999999999</v>
      </c>
      <c r="I4" s="10">
        <f t="shared" si="0"/>
        <v>26.660166666666669</v>
      </c>
      <c r="J4" s="10">
        <f t="shared" si="0"/>
        <v>4.0626666666666669</v>
      </c>
      <c r="K4" s="10">
        <f t="shared" si="0"/>
        <v>1.4709999999999999</v>
      </c>
      <c r="L4" s="10">
        <f t="shared" si="0"/>
        <v>0.48500000000000004</v>
      </c>
      <c r="M4" s="10">
        <f t="shared" si="0"/>
        <v>0</v>
      </c>
      <c r="N4" s="10">
        <f t="shared" si="0"/>
        <v>0</v>
      </c>
      <c r="O4" s="27">
        <f t="shared" si="0"/>
        <v>98.578166666666675</v>
      </c>
    </row>
    <row r="5" spans="1:15" ht="19" x14ac:dyDescent="0.25">
      <c r="A5" s="5"/>
      <c r="D5" s="12" t="s">
        <v>25</v>
      </c>
      <c r="E5" s="10">
        <f t="shared" si="0"/>
        <v>0</v>
      </c>
      <c r="F5" s="10">
        <f t="shared" si="0"/>
        <v>1</v>
      </c>
      <c r="G5" s="10">
        <f t="shared" si="0"/>
        <v>16</v>
      </c>
      <c r="H5" s="10">
        <f t="shared" si="0"/>
        <v>7</v>
      </c>
      <c r="I5" s="10">
        <f t="shared" si="0"/>
        <v>5</v>
      </c>
      <c r="J5" s="10">
        <f t="shared" si="0"/>
        <v>0</v>
      </c>
      <c r="K5" s="10">
        <f t="shared" si="0"/>
        <v>1</v>
      </c>
      <c r="L5" s="10">
        <f t="shared" si="0"/>
        <v>0</v>
      </c>
      <c r="M5" s="10">
        <f t="shared" si="0"/>
        <v>1</v>
      </c>
      <c r="N5" s="10">
        <f t="shared" si="0"/>
        <v>0</v>
      </c>
      <c r="O5" s="27">
        <f t="shared" si="0"/>
        <v>31</v>
      </c>
    </row>
    <row r="6" spans="1:15" ht="19" x14ac:dyDescent="0.25">
      <c r="A6" s="5"/>
      <c r="D6" s="9" t="s">
        <v>23</v>
      </c>
      <c r="E6" s="10">
        <f t="shared" si="0"/>
        <v>0</v>
      </c>
      <c r="F6" s="10">
        <f t="shared" si="0"/>
        <v>0.66666666666666663</v>
      </c>
      <c r="G6" s="10">
        <f t="shared" si="0"/>
        <v>32.333333333333336</v>
      </c>
      <c r="H6" s="10">
        <f t="shared" si="0"/>
        <v>61.666666666666664</v>
      </c>
      <c r="I6" s="10">
        <f t="shared" si="0"/>
        <v>36</v>
      </c>
      <c r="J6" s="10">
        <f t="shared" si="0"/>
        <v>6.333333333333333</v>
      </c>
      <c r="K6" s="10">
        <f t="shared" si="0"/>
        <v>0.33333333333333331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27">
        <f t="shared" si="0"/>
        <v>137.33333333333334</v>
      </c>
    </row>
    <row r="7" spans="1:15" ht="19" x14ac:dyDescent="0.25">
      <c r="A7" s="5"/>
      <c r="D7" s="9" t="s">
        <v>24</v>
      </c>
      <c r="E7" s="10">
        <f t="shared" si="0"/>
        <v>0</v>
      </c>
      <c r="F7" s="10">
        <f t="shared" si="0"/>
        <v>3</v>
      </c>
      <c r="G7" s="10">
        <f t="shared" si="0"/>
        <v>23.666666666666668</v>
      </c>
      <c r="H7" s="10">
        <f t="shared" si="0"/>
        <v>64.333333333333329</v>
      </c>
      <c r="I7" s="10">
        <f t="shared" si="0"/>
        <v>23.5</v>
      </c>
      <c r="J7" s="10">
        <f t="shared" si="0"/>
        <v>6.166666666666667</v>
      </c>
      <c r="K7" s="10">
        <f t="shared" si="0"/>
        <v>1.5</v>
      </c>
      <c r="L7" s="10">
        <f t="shared" si="0"/>
        <v>0.5</v>
      </c>
      <c r="M7" s="10">
        <f t="shared" si="0"/>
        <v>0</v>
      </c>
      <c r="N7" s="10">
        <f t="shared" si="0"/>
        <v>0</v>
      </c>
      <c r="O7" s="27">
        <f t="shared" si="0"/>
        <v>122.66666666666667</v>
      </c>
    </row>
    <row r="8" spans="1:15" ht="19" x14ac:dyDescent="0.25">
      <c r="A8" s="5"/>
      <c r="D8" s="9" t="s">
        <v>21</v>
      </c>
      <c r="E8" s="10">
        <f t="shared" si="0"/>
        <v>5.333333333333333</v>
      </c>
      <c r="F8" s="10">
        <f t="shared" si="0"/>
        <v>1</v>
      </c>
      <c r="G8" s="10">
        <f t="shared" si="0"/>
        <v>21.666666666666668</v>
      </c>
      <c r="H8" s="10">
        <f t="shared" si="0"/>
        <v>37.083333333333336</v>
      </c>
      <c r="I8" s="10">
        <f t="shared" si="0"/>
        <v>25.333333333333332</v>
      </c>
      <c r="J8" s="10">
        <f t="shared" si="0"/>
        <v>3.3333333333333335</v>
      </c>
      <c r="K8" s="10">
        <f t="shared" si="0"/>
        <v>1.3333333333333333</v>
      </c>
      <c r="L8" s="10">
        <f t="shared" si="0"/>
        <v>0.33333333333333331</v>
      </c>
      <c r="M8" s="10">
        <f t="shared" si="0"/>
        <v>0</v>
      </c>
      <c r="N8" s="10">
        <f t="shared" si="0"/>
        <v>0</v>
      </c>
      <c r="O8" s="27">
        <f t="shared" si="0"/>
        <v>95.416666666666671</v>
      </c>
    </row>
    <row r="9" spans="1:15" ht="19" x14ac:dyDescent="0.25">
      <c r="A9" s="5"/>
      <c r="D9" s="9" t="s">
        <v>27</v>
      </c>
      <c r="E9" s="10">
        <f t="shared" ref="E9:O10" si="1">AVERAGEIF($B$16:$B$89,$D9,E$16:E$89)</f>
        <v>1.4782608695652173</v>
      </c>
      <c r="F9" s="10">
        <f t="shared" si="1"/>
        <v>3.9550724637681158</v>
      </c>
      <c r="G9" s="10">
        <f t="shared" si="1"/>
        <v>21.370434782608694</v>
      </c>
      <c r="H9" s="10">
        <f t="shared" si="1"/>
        <v>45.097826086956523</v>
      </c>
      <c r="I9" s="10">
        <f t="shared" si="1"/>
        <v>27.921884057971017</v>
      </c>
      <c r="J9" s="10">
        <f t="shared" si="1"/>
        <v>4.5182608695652169</v>
      </c>
      <c r="K9" s="10">
        <f t="shared" si="1"/>
        <v>1.4530434782608694</v>
      </c>
      <c r="L9" s="10">
        <f t="shared" si="1"/>
        <v>0.5086956521739131</v>
      </c>
      <c r="M9" s="10">
        <f t="shared" si="1"/>
        <v>0</v>
      </c>
      <c r="N9" s="10">
        <f t="shared" si="1"/>
        <v>0</v>
      </c>
      <c r="O9" s="27">
        <f t="shared" si="1"/>
        <v>106.30347826086957</v>
      </c>
    </row>
    <row r="10" spans="1:15" ht="19" x14ac:dyDescent="0.25">
      <c r="A10" s="5"/>
      <c r="D10" s="9" t="s">
        <v>28</v>
      </c>
      <c r="E10" s="10">
        <f t="shared" si="1"/>
        <v>0</v>
      </c>
      <c r="F10" s="10">
        <f t="shared" si="1"/>
        <v>0.2</v>
      </c>
      <c r="G10" s="10">
        <f t="shared" si="1"/>
        <v>3.4</v>
      </c>
      <c r="H10" s="10">
        <f t="shared" si="1"/>
        <v>9.8000000000000007</v>
      </c>
      <c r="I10" s="10">
        <f t="shared" si="1"/>
        <v>5.2</v>
      </c>
      <c r="J10" s="10">
        <f t="shared" si="1"/>
        <v>0.8</v>
      </c>
      <c r="K10" s="10">
        <f t="shared" si="1"/>
        <v>0.6</v>
      </c>
      <c r="L10" s="10">
        <f t="shared" si="1"/>
        <v>0</v>
      </c>
      <c r="M10" s="10">
        <f t="shared" si="1"/>
        <v>0.2</v>
      </c>
      <c r="N10" s="10">
        <f t="shared" si="1"/>
        <v>0</v>
      </c>
      <c r="O10" s="27">
        <f t="shared" si="1"/>
        <v>20.2</v>
      </c>
    </row>
    <row r="11" spans="1:15" ht="19" x14ac:dyDescent="0.25">
      <c r="A11" s="5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8"/>
    </row>
    <row r="12" spans="1:15" ht="19" x14ac:dyDescent="0.25">
      <c r="A12" s="5"/>
      <c r="D12" s="14" t="s">
        <v>31</v>
      </c>
      <c r="E12" s="18">
        <f t="shared" ref="E12:O12" si="2">AVERAGE(E16:E89)</f>
        <v>1.3783783783783783</v>
      </c>
      <c r="F12" s="18">
        <f t="shared" si="2"/>
        <v>3.701351351351351</v>
      </c>
      <c r="G12" s="18">
        <f t="shared" si="2"/>
        <v>20.156216216216215</v>
      </c>
      <c r="H12" s="18">
        <f t="shared" si="2"/>
        <v>42.712837837837839</v>
      </c>
      <c r="I12" s="18">
        <f t="shared" si="2"/>
        <v>26.386621621621622</v>
      </c>
      <c r="J12" s="18">
        <f t="shared" si="2"/>
        <v>4.2670270270270265</v>
      </c>
      <c r="K12" s="18">
        <f t="shared" si="2"/>
        <v>1.3954054054054053</v>
      </c>
      <c r="L12" s="18">
        <f t="shared" si="2"/>
        <v>0.47432432432432436</v>
      </c>
      <c r="M12" s="18">
        <f t="shared" si="2"/>
        <v>1.3513513513513514E-2</v>
      </c>
      <c r="N12" s="18">
        <f t="shared" si="2"/>
        <v>0</v>
      </c>
      <c r="O12" s="29">
        <f t="shared" si="2"/>
        <v>100.48567567567568</v>
      </c>
    </row>
    <row r="13" spans="1:15" ht="19" x14ac:dyDescent="0.25">
      <c r="A13" s="5"/>
    </row>
    <row r="14" spans="1:15" x14ac:dyDescent="0.2">
      <c r="A14" s="3"/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34" customHeight="1" x14ac:dyDescent="0.2">
      <c r="A15" s="24" t="s">
        <v>12</v>
      </c>
      <c r="B15" s="25" t="s">
        <v>13</v>
      </c>
      <c r="C15" s="26" t="s">
        <v>14</v>
      </c>
      <c r="D15" s="25"/>
      <c r="E15" s="15">
        <v>3</v>
      </c>
      <c r="F15" s="15">
        <v>4</v>
      </c>
      <c r="G15" s="15">
        <v>5</v>
      </c>
      <c r="H15" s="15">
        <v>6</v>
      </c>
      <c r="I15" s="15">
        <v>7</v>
      </c>
      <c r="J15" s="15" t="s">
        <v>16</v>
      </c>
      <c r="K15" s="15" t="s">
        <v>17</v>
      </c>
      <c r="L15" s="15" t="s">
        <v>18</v>
      </c>
      <c r="M15" s="15" t="s">
        <v>19</v>
      </c>
      <c r="N15" s="15">
        <v>9</v>
      </c>
      <c r="O15" s="30" t="s">
        <v>20</v>
      </c>
    </row>
    <row r="16" spans="1:15" ht="33" customHeight="1" x14ac:dyDescent="0.2">
      <c r="A16" s="6" t="s">
        <v>22</v>
      </c>
      <c r="B16" t="s">
        <v>28</v>
      </c>
      <c r="C16" s="6" t="s">
        <v>55</v>
      </c>
      <c r="D16" s="6"/>
      <c r="E16">
        <v>0</v>
      </c>
      <c r="F16">
        <v>0</v>
      </c>
      <c r="G16">
        <v>0</v>
      </c>
      <c r="H16">
        <v>26</v>
      </c>
      <c r="I16">
        <v>10</v>
      </c>
      <c r="J16">
        <v>0</v>
      </c>
      <c r="K16">
        <v>1</v>
      </c>
      <c r="L16">
        <v>0</v>
      </c>
      <c r="M16">
        <v>0</v>
      </c>
      <c r="N16">
        <v>0</v>
      </c>
      <c r="O16" s="3">
        <f t="shared" ref="O16:O47" si="3">SUM(E16:N16)</f>
        <v>37</v>
      </c>
    </row>
    <row r="17" spans="1:15" ht="33" customHeight="1" x14ac:dyDescent="0.2">
      <c r="A17" s="6" t="s">
        <v>22</v>
      </c>
      <c r="B17" t="s">
        <v>28</v>
      </c>
      <c r="C17" s="6" t="s">
        <v>56</v>
      </c>
      <c r="D17" s="6"/>
      <c r="E17">
        <v>0</v>
      </c>
      <c r="F17">
        <v>0</v>
      </c>
      <c r="G17">
        <v>0</v>
      </c>
      <c r="H17">
        <v>2</v>
      </c>
      <c r="I17">
        <v>6</v>
      </c>
      <c r="J17">
        <v>2</v>
      </c>
      <c r="K17">
        <v>1</v>
      </c>
      <c r="L17">
        <v>0</v>
      </c>
      <c r="M17">
        <v>0</v>
      </c>
      <c r="N17">
        <v>0</v>
      </c>
      <c r="O17" s="3">
        <f t="shared" si="3"/>
        <v>11</v>
      </c>
    </row>
    <row r="18" spans="1:15" ht="33" customHeight="1" x14ac:dyDescent="0.2">
      <c r="A18" s="6" t="s">
        <v>22</v>
      </c>
      <c r="B18" t="s">
        <v>28</v>
      </c>
      <c r="C18" s="6" t="s">
        <v>57</v>
      </c>
      <c r="D18" s="6"/>
      <c r="E18">
        <v>0</v>
      </c>
      <c r="F18">
        <v>0</v>
      </c>
      <c r="G18">
        <v>1</v>
      </c>
      <c r="H18">
        <v>14</v>
      </c>
      <c r="I18">
        <v>1</v>
      </c>
      <c r="J18">
        <v>1</v>
      </c>
      <c r="K18">
        <v>0</v>
      </c>
      <c r="L18">
        <v>0</v>
      </c>
      <c r="M18">
        <v>0</v>
      </c>
      <c r="N18">
        <v>0</v>
      </c>
      <c r="O18" s="3">
        <f t="shared" si="3"/>
        <v>17</v>
      </c>
    </row>
    <row r="19" spans="1:15" ht="33" customHeight="1" x14ac:dyDescent="0.2">
      <c r="A19" s="6" t="s">
        <v>22</v>
      </c>
      <c r="B19" t="s">
        <v>28</v>
      </c>
      <c r="C19" s="6" t="s">
        <v>58</v>
      </c>
      <c r="D19" s="6"/>
      <c r="E19">
        <v>0</v>
      </c>
      <c r="F19">
        <v>0</v>
      </c>
      <c r="G19">
        <v>0</v>
      </c>
      <c r="H19">
        <v>0</v>
      </c>
      <c r="I19">
        <v>4</v>
      </c>
      <c r="J19">
        <v>1</v>
      </c>
      <c r="K19">
        <v>0</v>
      </c>
      <c r="L19">
        <v>0</v>
      </c>
      <c r="M19">
        <v>0</v>
      </c>
      <c r="N19">
        <v>0</v>
      </c>
      <c r="O19" s="3">
        <f t="shared" si="3"/>
        <v>5</v>
      </c>
    </row>
    <row r="20" spans="1:15" ht="33" customHeight="1" x14ac:dyDescent="0.2">
      <c r="A20" s="6" t="s">
        <v>22</v>
      </c>
      <c r="B20" t="s">
        <v>27</v>
      </c>
      <c r="C20" s="6" t="s">
        <v>59</v>
      </c>
      <c r="D20" s="6"/>
      <c r="E20">
        <v>0</v>
      </c>
      <c r="F20">
        <v>0</v>
      </c>
      <c r="G20">
        <v>6</v>
      </c>
      <c r="H20">
        <v>22</v>
      </c>
      <c r="I20">
        <v>10</v>
      </c>
      <c r="J20">
        <v>3</v>
      </c>
      <c r="K20">
        <v>0</v>
      </c>
      <c r="L20">
        <v>0</v>
      </c>
      <c r="M20">
        <v>0</v>
      </c>
      <c r="N20">
        <v>0</v>
      </c>
      <c r="O20" s="3">
        <f t="shared" si="3"/>
        <v>41</v>
      </c>
    </row>
    <row r="21" spans="1:15" ht="33" customHeight="1" x14ac:dyDescent="0.2">
      <c r="A21" s="6" t="s">
        <v>22</v>
      </c>
      <c r="B21" t="s">
        <v>27</v>
      </c>
      <c r="C21" s="6" t="s">
        <v>60</v>
      </c>
      <c r="D21" s="6"/>
      <c r="E21">
        <v>0</v>
      </c>
      <c r="F21">
        <v>6.09</v>
      </c>
      <c r="G21">
        <v>14</v>
      </c>
      <c r="H21">
        <v>22.16</v>
      </c>
      <c r="I21">
        <v>16.989999999999998</v>
      </c>
      <c r="J21">
        <v>18.86</v>
      </c>
      <c r="K21">
        <v>1</v>
      </c>
      <c r="L21">
        <v>0</v>
      </c>
      <c r="M21">
        <v>0</v>
      </c>
      <c r="N21">
        <v>0</v>
      </c>
      <c r="O21" s="3">
        <f t="shared" si="3"/>
        <v>79.099999999999994</v>
      </c>
    </row>
    <row r="22" spans="1:15" ht="33" customHeight="1" x14ac:dyDescent="0.2">
      <c r="A22" s="6" t="s">
        <v>22</v>
      </c>
      <c r="B22" t="s">
        <v>27</v>
      </c>
      <c r="C22" s="6" t="s">
        <v>61</v>
      </c>
      <c r="D22" s="6"/>
      <c r="E22">
        <v>0</v>
      </c>
      <c r="F22">
        <v>1.8</v>
      </c>
      <c r="G22">
        <v>5</v>
      </c>
      <c r="H22">
        <v>24.6</v>
      </c>
      <c r="I22">
        <v>6.85</v>
      </c>
      <c r="J22">
        <v>2</v>
      </c>
      <c r="K22">
        <v>0.8</v>
      </c>
      <c r="L22">
        <v>1</v>
      </c>
      <c r="M22">
        <v>0</v>
      </c>
      <c r="N22">
        <v>0</v>
      </c>
      <c r="O22" s="3">
        <f t="shared" si="3"/>
        <v>42.05</v>
      </c>
    </row>
    <row r="23" spans="1:15" ht="33" customHeight="1" x14ac:dyDescent="0.2">
      <c r="A23" s="6" t="s">
        <v>22</v>
      </c>
      <c r="B23" t="s">
        <v>27</v>
      </c>
      <c r="C23" s="6" t="s">
        <v>62</v>
      </c>
      <c r="D23" s="6"/>
      <c r="E23">
        <v>0</v>
      </c>
      <c r="F23">
        <v>0</v>
      </c>
      <c r="G23">
        <v>15</v>
      </c>
      <c r="H23">
        <v>20</v>
      </c>
      <c r="I23">
        <v>16</v>
      </c>
      <c r="J23">
        <v>6</v>
      </c>
      <c r="K23">
        <v>2</v>
      </c>
      <c r="L23">
        <v>0</v>
      </c>
      <c r="M23">
        <v>0</v>
      </c>
      <c r="N23">
        <v>0</v>
      </c>
      <c r="O23" s="3">
        <f t="shared" si="3"/>
        <v>59</v>
      </c>
    </row>
    <row r="24" spans="1:15" ht="33" customHeight="1" x14ac:dyDescent="0.2">
      <c r="A24" s="6" t="s">
        <v>22</v>
      </c>
      <c r="B24" t="s">
        <v>27</v>
      </c>
      <c r="C24" s="6" t="s">
        <v>63</v>
      </c>
      <c r="D24" s="6"/>
      <c r="E24">
        <v>0</v>
      </c>
      <c r="F24">
        <v>3</v>
      </c>
      <c r="G24">
        <v>27</v>
      </c>
      <c r="H24">
        <v>29</v>
      </c>
      <c r="I24">
        <v>23</v>
      </c>
      <c r="J24">
        <v>0</v>
      </c>
      <c r="K24">
        <v>1</v>
      </c>
      <c r="L24">
        <v>0</v>
      </c>
      <c r="M24">
        <v>0</v>
      </c>
      <c r="N24">
        <v>0</v>
      </c>
      <c r="O24" s="3">
        <f t="shared" si="3"/>
        <v>83</v>
      </c>
    </row>
    <row r="25" spans="1:15" ht="33" customHeight="1" x14ac:dyDescent="0.2">
      <c r="A25" s="6" t="s">
        <v>22</v>
      </c>
      <c r="B25" t="s">
        <v>27</v>
      </c>
      <c r="C25" s="6" t="s">
        <v>64</v>
      </c>
      <c r="D25" s="6"/>
      <c r="E25">
        <v>0</v>
      </c>
      <c r="F25">
        <v>8</v>
      </c>
      <c r="G25">
        <v>19</v>
      </c>
      <c r="H25">
        <v>38</v>
      </c>
      <c r="I25">
        <v>29</v>
      </c>
      <c r="J25">
        <v>2</v>
      </c>
      <c r="K25">
        <v>1</v>
      </c>
      <c r="L25">
        <v>0</v>
      </c>
      <c r="M25">
        <v>0</v>
      </c>
      <c r="N25">
        <v>0</v>
      </c>
      <c r="O25" s="3">
        <f t="shared" si="3"/>
        <v>97</v>
      </c>
    </row>
    <row r="26" spans="1:15" ht="33" customHeight="1" x14ac:dyDescent="0.2">
      <c r="A26" s="6" t="s">
        <v>22</v>
      </c>
      <c r="B26" t="s">
        <v>27</v>
      </c>
      <c r="C26" s="6" t="s">
        <v>65</v>
      </c>
      <c r="D26" s="6"/>
      <c r="E26">
        <v>0</v>
      </c>
      <c r="F26">
        <v>5</v>
      </c>
      <c r="G26">
        <v>23</v>
      </c>
      <c r="H26">
        <v>27</v>
      </c>
      <c r="I26">
        <v>37</v>
      </c>
      <c r="J26">
        <v>0</v>
      </c>
      <c r="K26">
        <v>2</v>
      </c>
      <c r="L26">
        <v>0</v>
      </c>
      <c r="M26">
        <v>0</v>
      </c>
      <c r="N26">
        <v>0</v>
      </c>
      <c r="O26" s="3">
        <f t="shared" si="3"/>
        <v>94</v>
      </c>
    </row>
    <row r="27" spans="1:15" ht="33" customHeight="1" x14ac:dyDescent="0.2">
      <c r="A27" s="6" t="s">
        <v>22</v>
      </c>
      <c r="B27" t="s">
        <v>27</v>
      </c>
      <c r="C27" s="6" t="s">
        <v>66</v>
      </c>
      <c r="D27" s="6"/>
      <c r="E27">
        <v>1</v>
      </c>
      <c r="F27">
        <v>2</v>
      </c>
      <c r="G27">
        <v>15</v>
      </c>
      <c r="H27">
        <v>35</v>
      </c>
      <c r="I27">
        <v>31</v>
      </c>
      <c r="J27">
        <v>4</v>
      </c>
      <c r="K27">
        <v>0</v>
      </c>
      <c r="L27">
        <v>0</v>
      </c>
      <c r="M27">
        <v>0</v>
      </c>
      <c r="N27">
        <v>0</v>
      </c>
      <c r="O27" s="3">
        <f t="shared" si="3"/>
        <v>88</v>
      </c>
    </row>
    <row r="28" spans="1:15" ht="33" customHeight="1" x14ac:dyDescent="0.2">
      <c r="A28" s="6" t="s">
        <v>22</v>
      </c>
      <c r="B28" t="s">
        <v>27</v>
      </c>
      <c r="C28" s="6" t="s">
        <v>67</v>
      </c>
      <c r="D28" s="6"/>
      <c r="E28">
        <v>0</v>
      </c>
      <c r="F28">
        <v>15.46</v>
      </c>
      <c r="G28">
        <v>31.87</v>
      </c>
      <c r="H28">
        <v>82.54</v>
      </c>
      <c r="I28">
        <v>16.920000000000002</v>
      </c>
      <c r="J28">
        <v>5</v>
      </c>
      <c r="K28">
        <v>1</v>
      </c>
      <c r="L28">
        <v>0.6</v>
      </c>
      <c r="M28">
        <v>0</v>
      </c>
      <c r="N28">
        <v>0</v>
      </c>
      <c r="O28" s="3">
        <f t="shared" si="3"/>
        <v>153.39000000000001</v>
      </c>
    </row>
    <row r="29" spans="1:15" ht="33" customHeight="1" x14ac:dyDescent="0.2">
      <c r="A29" s="6" t="s">
        <v>22</v>
      </c>
      <c r="B29" t="s">
        <v>27</v>
      </c>
      <c r="C29" s="6" t="s">
        <v>68</v>
      </c>
      <c r="D29" s="6"/>
      <c r="E29">
        <v>0</v>
      </c>
      <c r="F29">
        <v>5</v>
      </c>
      <c r="G29">
        <v>5</v>
      </c>
      <c r="H29">
        <v>22</v>
      </c>
      <c r="I29">
        <v>20</v>
      </c>
      <c r="J29">
        <v>2</v>
      </c>
      <c r="K29">
        <v>0</v>
      </c>
      <c r="L29">
        <v>1</v>
      </c>
      <c r="M29">
        <v>0</v>
      </c>
      <c r="N29">
        <v>0</v>
      </c>
      <c r="O29" s="3">
        <f t="shared" si="3"/>
        <v>55</v>
      </c>
    </row>
    <row r="30" spans="1:15" ht="33" customHeight="1" x14ac:dyDescent="0.2">
      <c r="A30" s="6" t="s">
        <v>22</v>
      </c>
      <c r="B30" t="s">
        <v>27</v>
      </c>
      <c r="C30" s="6" t="s">
        <v>69</v>
      </c>
      <c r="D30" s="6"/>
      <c r="E30">
        <v>0</v>
      </c>
      <c r="F30">
        <v>7</v>
      </c>
      <c r="G30">
        <v>51</v>
      </c>
      <c r="H30">
        <v>26</v>
      </c>
      <c r="I30">
        <v>39</v>
      </c>
      <c r="J30">
        <v>4</v>
      </c>
      <c r="K30">
        <v>2</v>
      </c>
      <c r="L30">
        <v>1</v>
      </c>
      <c r="M30">
        <v>0</v>
      </c>
      <c r="N30">
        <v>0</v>
      </c>
      <c r="O30" s="3">
        <f t="shared" si="3"/>
        <v>130</v>
      </c>
    </row>
    <row r="31" spans="1:15" ht="33" customHeight="1" x14ac:dyDescent="0.2">
      <c r="A31" s="6" t="s">
        <v>22</v>
      </c>
      <c r="B31" t="s">
        <v>27</v>
      </c>
      <c r="C31" s="6" t="s">
        <v>70</v>
      </c>
      <c r="D31" s="6"/>
      <c r="E31">
        <v>0</v>
      </c>
      <c r="F31">
        <v>1</v>
      </c>
      <c r="G31">
        <v>30</v>
      </c>
      <c r="H31">
        <v>62</v>
      </c>
      <c r="I31">
        <v>73</v>
      </c>
      <c r="J31">
        <v>23</v>
      </c>
      <c r="K31">
        <v>3</v>
      </c>
      <c r="L31">
        <v>1</v>
      </c>
      <c r="M31">
        <v>0</v>
      </c>
      <c r="N31">
        <v>0</v>
      </c>
      <c r="O31" s="3">
        <f t="shared" si="3"/>
        <v>193</v>
      </c>
    </row>
    <row r="32" spans="1:15" ht="33" customHeight="1" x14ac:dyDescent="0.2">
      <c r="A32" s="6" t="s">
        <v>22</v>
      </c>
      <c r="B32" t="s">
        <v>27</v>
      </c>
      <c r="C32" s="6" t="s">
        <v>71</v>
      </c>
      <c r="D32" s="6"/>
      <c r="E32">
        <v>0</v>
      </c>
      <c r="F32">
        <v>5</v>
      </c>
      <c r="G32">
        <v>24.84</v>
      </c>
      <c r="H32">
        <v>49.32</v>
      </c>
      <c r="I32">
        <v>27.45</v>
      </c>
      <c r="J32">
        <v>6</v>
      </c>
      <c r="K32">
        <v>1</v>
      </c>
      <c r="L32">
        <v>0</v>
      </c>
      <c r="M32">
        <v>0</v>
      </c>
      <c r="N32">
        <v>0</v>
      </c>
      <c r="O32" s="3">
        <f t="shared" si="3"/>
        <v>113.61</v>
      </c>
    </row>
    <row r="33" spans="1:15" ht="33" customHeight="1" x14ac:dyDescent="0.2">
      <c r="A33" s="6" t="s">
        <v>22</v>
      </c>
      <c r="B33" t="s">
        <v>27</v>
      </c>
      <c r="C33" s="6" t="s">
        <v>72</v>
      </c>
      <c r="D33" s="6"/>
      <c r="E33">
        <v>0</v>
      </c>
      <c r="F33">
        <v>2</v>
      </c>
      <c r="G33">
        <v>20</v>
      </c>
      <c r="H33">
        <v>22</v>
      </c>
      <c r="I33">
        <v>20</v>
      </c>
      <c r="J33">
        <v>5</v>
      </c>
      <c r="K33">
        <v>1</v>
      </c>
      <c r="L33">
        <v>0</v>
      </c>
      <c r="M33">
        <v>0</v>
      </c>
      <c r="N33">
        <v>0</v>
      </c>
      <c r="O33" s="3">
        <f t="shared" si="3"/>
        <v>70</v>
      </c>
    </row>
    <row r="34" spans="1:15" ht="33" customHeight="1" x14ac:dyDescent="0.2">
      <c r="A34" s="6" t="s">
        <v>22</v>
      </c>
      <c r="B34" t="s">
        <v>27</v>
      </c>
      <c r="C34" s="6" t="s">
        <v>73</v>
      </c>
      <c r="D34" s="6"/>
      <c r="E34">
        <v>0</v>
      </c>
      <c r="F34">
        <v>1</v>
      </c>
      <c r="G34">
        <v>4</v>
      </c>
      <c r="H34">
        <v>26</v>
      </c>
      <c r="I34">
        <v>8</v>
      </c>
      <c r="J34">
        <v>4</v>
      </c>
      <c r="K34">
        <v>1</v>
      </c>
      <c r="L34">
        <v>0</v>
      </c>
      <c r="M34">
        <v>0</v>
      </c>
      <c r="N34">
        <v>0</v>
      </c>
      <c r="O34" s="3">
        <f t="shared" si="3"/>
        <v>44</v>
      </c>
    </row>
    <row r="35" spans="1:15" ht="33" customHeight="1" x14ac:dyDescent="0.2">
      <c r="A35" s="6" t="s">
        <v>22</v>
      </c>
      <c r="B35" t="s">
        <v>27</v>
      </c>
      <c r="C35" s="6" t="s">
        <v>74</v>
      </c>
      <c r="D35" s="6"/>
      <c r="E35">
        <v>0</v>
      </c>
      <c r="F35">
        <v>1</v>
      </c>
      <c r="G35">
        <v>2</v>
      </c>
      <c r="H35">
        <v>2</v>
      </c>
      <c r="I35">
        <v>4</v>
      </c>
      <c r="J35">
        <v>0</v>
      </c>
      <c r="K35">
        <v>1</v>
      </c>
      <c r="L35">
        <v>0</v>
      </c>
      <c r="M35">
        <v>0</v>
      </c>
      <c r="N35">
        <v>0</v>
      </c>
      <c r="O35" s="3">
        <f t="shared" si="3"/>
        <v>10</v>
      </c>
    </row>
    <row r="36" spans="1:15" ht="33" customHeight="1" x14ac:dyDescent="0.2">
      <c r="A36" s="6" t="s">
        <v>22</v>
      </c>
      <c r="B36" t="s">
        <v>27</v>
      </c>
      <c r="C36" s="6" t="s">
        <v>75</v>
      </c>
      <c r="D36" s="6"/>
      <c r="E36">
        <v>0</v>
      </c>
      <c r="F36">
        <v>6</v>
      </c>
      <c r="G36">
        <v>25</v>
      </c>
      <c r="H36">
        <v>28.72</v>
      </c>
      <c r="I36">
        <v>18.87</v>
      </c>
      <c r="J36">
        <v>10.56</v>
      </c>
      <c r="K36">
        <v>7.66</v>
      </c>
      <c r="L36">
        <v>1</v>
      </c>
      <c r="M36">
        <v>0</v>
      </c>
      <c r="N36">
        <v>0</v>
      </c>
      <c r="O36" s="3">
        <f t="shared" si="3"/>
        <v>97.81</v>
      </c>
    </row>
    <row r="37" spans="1:15" ht="33" customHeight="1" x14ac:dyDescent="0.2">
      <c r="A37" s="6" t="s">
        <v>22</v>
      </c>
      <c r="B37" t="s">
        <v>27</v>
      </c>
      <c r="C37" s="6" t="s">
        <v>76</v>
      </c>
      <c r="D37" s="6"/>
      <c r="E37">
        <v>0</v>
      </c>
      <c r="F37">
        <v>10</v>
      </c>
      <c r="G37">
        <v>38</v>
      </c>
      <c r="H37">
        <v>94</v>
      </c>
      <c r="I37">
        <v>46</v>
      </c>
      <c r="J37">
        <v>1</v>
      </c>
      <c r="K37">
        <v>1</v>
      </c>
      <c r="L37">
        <v>0</v>
      </c>
      <c r="M37">
        <v>0</v>
      </c>
      <c r="N37">
        <v>0</v>
      </c>
      <c r="O37" s="3">
        <f t="shared" si="3"/>
        <v>190</v>
      </c>
    </row>
    <row r="38" spans="1:15" ht="33" customHeight="1" x14ac:dyDescent="0.2">
      <c r="A38" s="6" t="s">
        <v>22</v>
      </c>
      <c r="B38" t="s">
        <v>27</v>
      </c>
      <c r="C38" s="6" t="s">
        <v>77</v>
      </c>
      <c r="D38" s="6"/>
      <c r="E38">
        <v>0</v>
      </c>
      <c r="F38">
        <v>15</v>
      </c>
      <c r="G38">
        <v>81</v>
      </c>
      <c r="H38">
        <v>170</v>
      </c>
      <c r="I38">
        <v>137</v>
      </c>
      <c r="J38">
        <v>1</v>
      </c>
      <c r="K38">
        <v>14</v>
      </c>
      <c r="L38">
        <v>0</v>
      </c>
      <c r="M38">
        <v>0</v>
      </c>
      <c r="N38">
        <v>0</v>
      </c>
      <c r="O38" s="3">
        <f t="shared" si="3"/>
        <v>418</v>
      </c>
    </row>
    <row r="39" spans="1:15" ht="33" customHeight="1" x14ac:dyDescent="0.2">
      <c r="A39" s="6" t="s">
        <v>22</v>
      </c>
      <c r="B39" t="s">
        <v>27</v>
      </c>
      <c r="C39" s="6" t="s">
        <v>78</v>
      </c>
      <c r="D39" s="6"/>
      <c r="E39">
        <v>0</v>
      </c>
      <c r="F39">
        <v>0</v>
      </c>
      <c r="G39">
        <v>37.56</v>
      </c>
      <c r="H39">
        <v>52.99</v>
      </c>
      <c r="I39">
        <v>35</v>
      </c>
      <c r="J39">
        <v>0</v>
      </c>
      <c r="K39">
        <v>0</v>
      </c>
      <c r="L39">
        <v>0</v>
      </c>
      <c r="M39">
        <v>0</v>
      </c>
      <c r="N39">
        <v>0</v>
      </c>
      <c r="O39" s="3">
        <f t="shared" si="3"/>
        <v>125.55000000000001</v>
      </c>
    </row>
    <row r="40" spans="1:15" ht="33" customHeight="1" x14ac:dyDescent="0.2">
      <c r="A40" s="6" t="s">
        <v>22</v>
      </c>
      <c r="B40" t="s">
        <v>27</v>
      </c>
      <c r="C40" s="6" t="s">
        <v>79</v>
      </c>
      <c r="D40" s="6"/>
      <c r="E40">
        <v>38</v>
      </c>
      <c r="F40">
        <v>10</v>
      </c>
      <c r="G40">
        <v>40</v>
      </c>
      <c r="H40">
        <v>79</v>
      </c>
      <c r="I40">
        <v>62</v>
      </c>
      <c r="J40">
        <v>0</v>
      </c>
      <c r="K40">
        <v>5</v>
      </c>
      <c r="L40">
        <v>1</v>
      </c>
      <c r="M40">
        <v>0</v>
      </c>
      <c r="N40">
        <v>0</v>
      </c>
      <c r="O40" s="3">
        <f t="shared" si="3"/>
        <v>235</v>
      </c>
    </row>
    <row r="41" spans="1:15" ht="33" customHeight="1" x14ac:dyDescent="0.2">
      <c r="A41" s="6" t="s">
        <v>22</v>
      </c>
      <c r="B41" t="s">
        <v>27</v>
      </c>
      <c r="C41" s="6" t="s">
        <v>80</v>
      </c>
      <c r="D41" s="6"/>
      <c r="E41">
        <v>7</v>
      </c>
      <c r="F41">
        <v>0</v>
      </c>
      <c r="G41">
        <v>48</v>
      </c>
      <c r="H41">
        <v>37</v>
      </c>
      <c r="I41">
        <v>11</v>
      </c>
      <c r="J41">
        <v>0</v>
      </c>
      <c r="K41">
        <v>0</v>
      </c>
      <c r="L41">
        <v>0</v>
      </c>
      <c r="M41">
        <v>0</v>
      </c>
      <c r="N41">
        <v>0</v>
      </c>
      <c r="O41" s="3">
        <f t="shared" si="3"/>
        <v>103</v>
      </c>
    </row>
    <row r="42" spans="1:15" ht="33" customHeight="1" x14ac:dyDescent="0.2">
      <c r="A42" s="6" t="s">
        <v>22</v>
      </c>
      <c r="B42" t="s">
        <v>27</v>
      </c>
      <c r="C42" s="6" t="s">
        <v>81</v>
      </c>
      <c r="D42" s="6"/>
      <c r="E42">
        <v>0</v>
      </c>
      <c r="F42">
        <v>3</v>
      </c>
      <c r="G42">
        <v>21</v>
      </c>
      <c r="H42">
        <v>31</v>
      </c>
      <c r="I42">
        <v>29</v>
      </c>
      <c r="J42">
        <v>5</v>
      </c>
      <c r="K42">
        <v>1</v>
      </c>
      <c r="L42">
        <v>0</v>
      </c>
      <c r="M42">
        <v>0</v>
      </c>
      <c r="N42">
        <v>0</v>
      </c>
      <c r="O42" s="3">
        <f t="shared" si="3"/>
        <v>90</v>
      </c>
    </row>
    <row r="43" spans="1:15" ht="33" customHeight="1" x14ac:dyDescent="0.2">
      <c r="A43" s="6" t="s">
        <v>22</v>
      </c>
      <c r="B43" t="s">
        <v>27</v>
      </c>
      <c r="C43" s="6" t="s">
        <v>82</v>
      </c>
      <c r="D43" s="6"/>
      <c r="E43">
        <v>0</v>
      </c>
      <c r="F43">
        <v>10</v>
      </c>
      <c r="G43">
        <v>20</v>
      </c>
      <c r="H43">
        <v>95</v>
      </c>
      <c r="I43">
        <v>46</v>
      </c>
      <c r="J43">
        <v>10</v>
      </c>
      <c r="K43">
        <v>1</v>
      </c>
      <c r="L43">
        <v>0</v>
      </c>
      <c r="M43">
        <v>0</v>
      </c>
      <c r="N43">
        <v>0</v>
      </c>
      <c r="O43" s="3">
        <f t="shared" si="3"/>
        <v>182</v>
      </c>
    </row>
    <row r="44" spans="1:15" ht="33" customHeight="1" x14ac:dyDescent="0.2">
      <c r="A44" s="6" t="s">
        <v>22</v>
      </c>
      <c r="B44" t="s">
        <v>27</v>
      </c>
      <c r="C44" s="6" t="s">
        <v>83</v>
      </c>
      <c r="D44" s="6"/>
      <c r="E44">
        <v>0</v>
      </c>
      <c r="F44">
        <v>15.93</v>
      </c>
      <c r="G44">
        <v>20.3</v>
      </c>
      <c r="H44">
        <v>45.27</v>
      </c>
      <c r="I44">
        <v>27.9</v>
      </c>
      <c r="J44">
        <v>3</v>
      </c>
      <c r="K44">
        <v>1</v>
      </c>
      <c r="L44">
        <v>5</v>
      </c>
      <c r="M44">
        <v>0</v>
      </c>
      <c r="N44">
        <v>0</v>
      </c>
      <c r="O44" s="3">
        <f t="shared" si="3"/>
        <v>118.4</v>
      </c>
    </row>
    <row r="45" spans="1:15" ht="33" customHeight="1" x14ac:dyDescent="0.2">
      <c r="A45" s="6" t="s">
        <v>22</v>
      </c>
      <c r="B45" t="s">
        <v>27</v>
      </c>
      <c r="C45" s="6" t="s">
        <v>84</v>
      </c>
      <c r="D45" s="6"/>
      <c r="E45">
        <v>4</v>
      </c>
      <c r="F45">
        <v>8</v>
      </c>
      <c r="G45">
        <v>18</v>
      </c>
      <c r="H45">
        <v>39</v>
      </c>
      <c r="I45">
        <v>25</v>
      </c>
      <c r="J45">
        <v>2</v>
      </c>
      <c r="K45">
        <v>0</v>
      </c>
      <c r="L45">
        <v>0</v>
      </c>
      <c r="M45">
        <v>0</v>
      </c>
      <c r="N45">
        <v>0</v>
      </c>
      <c r="O45" s="3">
        <f t="shared" si="3"/>
        <v>96</v>
      </c>
    </row>
    <row r="46" spans="1:15" ht="33" customHeight="1" x14ac:dyDescent="0.2">
      <c r="A46" s="6" t="s">
        <v>22</v>
      </c>
      <c r="B46" t="s">
        <v>27</v>
      </c>
      <c r="C46" s="6" t="s">
        <v>85</v>
      </c>
      <c r="D46" s="6"/>
      <c r="E46">
        <v>0</v>
      </c>
      <c r="F46">
        <v>5</v>
      </c>
      <c r="G46">
        <v>57</v>
      </c>
      <c r="H46">
        <v>119</v>
      </c>
      <c r="I46">
        <v>72</v>
      </c>
      <c r="J46">
        <v>3</v>
      </c>
      <c r="K46">
        <v>0</v>
      </c>
      <c r="L46">
        <v>0</v>
      </c>
      <c r="M46">
        <v>0</v>
      </c>
      <c r="N46">
        <v>0</v>
      </c>
      <c r="O46" s="3">
        <f t="shared" si="3"/>
        <v>256</v>
      </c>
    </row>
    <row r="47" spans="1:15" ht="33" customHeight="1" x14ac:dyDescent="0.2">
      <c r="A47" s="6" t="s">
        <v>22</v>
      </c>
      <c r="B47" t="s">
        <v>27</v>
      </c>
      <c r="C47" s="6" t="s">
        <v>86</v>
      </c>
      <c r="D47" s="6"/>
      <c r="E47">
        <v>0</v>
      </c>
      <c r="F47">
        <v>0</v>
      </c>
      <c r="G47">
        <v>3</v>
      </c>
      <c r="H47">
        <v>16</v>
      </c>
      <c r="I47">
        <v>8</v>
      </c>
      <c r="J47">
        <v>3</v>
      </c>
      <c r="K47">
        <v>1</v>
      </c>
      <c r="L47">
        <v>0</v>
      </c>
      <c r="M47">
        <v>0</v>
      </c>
      <c r="N47">
        <v>0</v>
      </c>
      <c r="O47" s="3">
        <f t="shared" si="3"/>
        <v>31</v>
      </c>
    </row>
    <row r="48" spans="1:15" ht="33" customHeight="1" x14ac:dyDescent="0.2">
      <c r="A48" s="6" t="s">
        <v>22</v>
      </c>
      <c r="B48" t="s">
        <v>27</v>
      </c>
      <c r="C48" s="6" t="s">
        <v>87</v>
      </c>
      <c r="D48" s="6"/>
      <c r="E48">
        <v>0</v>
      </c>
      <c r="F48">
        <v>5.19</v>
      </c>
      <c r="G48">
        <v>12</v>
      </c>
      <c r="H48">
        <v>37.81</v>
      </c>
      <c r="I48">
        <v>32.76</v>
      </c>
      <c r="J48">
        <v>6</v>
      </c>
      <c r="K48">
        <v>2.8</v>
      </c>
      <c r="L48">
        <v>3.5</v>
      </c>
      <c r="M48">
        <v>0</v>
      </c>
      <c r="N48">
        <v>0</v>
      </c>
      <c r="O48" s="3">
        <f t="shared" ref="O48:O79" si="4">SUM(E48:N48)</f>
        <v>100.05999999999999</v>
      </c>
    </row>
    <row r="49" spans="1:15" ht="33" customHeight="1" x14ac:dyDescent="0.2">
      <c r="A49" s="6" t="s">
        <v>22</v>
      </c>
      <c r="B49" t="s">
        <v>27</v>
      </c>
      <c r="C49" s="6" t="s">
        <v>88</v>
      </c>
      <c r="D49" s="6"/>
      <c r="E49">
        <v>0</v>
      </c>
      <c r="F49">
        <v>0</v>
      </c>
      <c r="G49">
        <v>3</v>
      </c>
      <c r="H49">
        <v>4</v>
      </c>
      <c r="I49">
        <v>6</v>
      </c>
      <c r="J49">
        <v>0</v>
      </c>
      <c r="K49">
        <v>2</v>
      </c>
      <c r="L49">
        <v>0</v>
      </c>
      <c r="M49">
        <v>0</v>
      </c>
      <c r="N49">
        <v>0</v>
      </c>
      <c r="O49" s="3">
        <f t="shared" si="4"/>
        <v>15</v>
      </c>
    </row>
    <row r="50" spans="1:15" ht="33" customHeight="1" x14ac:dyDescent="0.2">
      <c r="A50" s="6" t="s">
        <v>22</v>
      </c>
      <c r="B50" t="s">
        <v>27</v>
      </c>
      <c r="C50" s="6" t="s">
        <v>89</v>
      </c>
      <c r="D50" s="6"/>
      <c r="E50">
        <v>0</v>
      </c>
      <c r="F50">
        <v>0</v>
      </c>
      <c r="G50">
        <v>7</v>
      </c>
      <c r="H50">
        <v>14</v>
      </c>
      <c r="I50">
        <v>13</v>
      </c>
      <c r="J50">
        <v>2</v>
      </c>
      <c r="K50">
        <v>0</v>
      </c>
      <c r="L50">
        <v>0</v>
      </c>
      <c r="M50">
        <v>0</v>
      </c>
      <c r="N50">
        <v>0</v>
      </c>
      <c r="O50" s="3">
        <f t="shared" si="4"/>
        <v>36</v>
      </c>
    </row>
    <row r="51" spans="1:15" ht="33" customHeight="1" x14ac:dyDescent="0.2">
      <c r="A51" s="6" t="s">
        <v>22</v>
      </c>
      <c r="B51" t="s">
        <v>27</v>
      </c>
      <c r="C51" s="6" t="s">
        <v>90</v>
      </c>
      <c r="D51" s="6"/>
      <c r="E51">
        <v>0</v>
      </c>
      <c r="F51">
        <v>0</v>
      </c>
      <c r="G51">
        <v>1</v>
      </c>
      <c r="H51">
        <v>2.4</v>
      </c>
      <c r="I51">
        <v>0.8</v>
      </c>
      <c r="J51">
        <v>0</v>
      </c>
      <c r="K51">
        <v>0</v>
      </c>
      <c r="L51">
        <v>0</v>
      </c>
      <c r="M51">
        <v>0</v>
      </c>
      <c r="N51">
        <v>0</v>
      </c>
      <c r="O51" s="3">
        <f t="shared" si="4"/>
        <v>4.2</v>
      </c>
    </row>
    <row r="52" spans="1:15" ht="33" customHeight="1" x14ac:dyDescent="0.2">
      <c r="A52" s="6" t="s">
        <v>22</v>
      </c>
      <c r="B52" t="s">
        <v>27</v>
      </c>
      <c r="C52" s="6" t="s">
        <v>91</v>
      </c>
      <c r="D52" s="6"/>
      <c r="E52">
        <v>0</v>
      </c>
      <c r="F52">
        <v>1</v>
      </c>
      <c r="G52">
        <v>0</v>
      </c>
      <c r="H52">
        <v>30</v>
      </c>
      <c r="I52">
        <v>10</v>
      </c>
      <c r="J52">
        <v>7</v>
      </c>
      <c r="K52">
        <v>0</v>
      </c>
      <c r="L52">
        <v>1</v>
      </c>
      <c r="M52">
        <v>0</v>
      </c>
      <c r="N52">
        <v>0</v>
      </c>
      <c r="O52" s="3">
        <f t="shared" si="4"/>
        <v>49</v>
      </c>
    </row>
    <row r="53" spans="1:15" ht="33" customHeight="1" x14ac:dyDescent="0.2">
      <c r="A53" s="6" t="s">
        <v>22</v>
      </c>
      <c r="B53" t="s">
        <v>27</v>
      </c>
      <c r="C53" s="6" t="s">
        <v>92</v>
      </c>
      <c r="D53" s="6"/>
      <c r="E53">
        <v>0</v>
      </c>
      <c r="F53">
        <v>0</v>
      </c>
      <c r="G53">
        <v>0</v>
      </c>
      <c r="H53">
        <v>0</v>
      </c>
      <c r="I53">
        <v>7</v>
      </c>
      <c r="J53">
        <v>3</v>
      </c>
      <c r="K53">
        <v>0</v>
      </c>
      <c r="L53">
        <v>1</v>
      </c>
      <c r="M53">
        <v>0</v>
      </c>
      <c r="N53">
        <v>0</v>
      </c>
      <c r="O53" s="3">
        <f t="shared" si="4"/>
        <v>11</v>
      </c>
    </row>
    <row r="54" spans="1:15" ht="33" customHeight="1" x14ac:dyDescent="0.2">
      <c r="A54" s="6" t="s">
        <v>22</v>
      </c>
      <c r="B54" t="s">
        <v>27</v>
      </c>
      <c r="C54" s="6" t="s">
        <v>93</v>
      </c>
      <c r="D54" s="6"/>
      <c r="E54">
        <v>0</v>
      </c>
      <c r="F54">
        <v>0</v>
      </c>
      <c r="G54">
        <v>0</v>
      </c>
      <c r="H54">
        <v>12</v>
      </c>
      <c r="I54">
        <v>9</v>
      </c>
      <c r="J54">
        <v>3</v>
      </c>
      <c r="K54">
        <v>1</v>
      </c>
      <c r="L54">
        <v>1</v>
      </c>
      <c r="M54">
        <v>0</v>
      </c>
      <c r="N54">
        <v>0</v>
      </c>
      <c r="O54" s="3">
        <f t="shared" si="4"/>
        <v>26</v>
      </c>
    </row>
    <row r="55" spans="1:15" ht="33" customHeight="1" x14ac:dyDescent="0.2">
      <c r="A55" s="6" t="s">
        <v>22</v>
      </c>
      <c r="B55" t="s">
        <v>27</v>
      </c>
      <c r="C55" s="6" t="s">
        <v>94</v>
      </c>
      <c r="D55" s="6"/>
      <c r="E55">
        <v>13</v>
      </c>
      <c r="F55">
        <v>13</v>
      </c>
      <c r="G55">
        <v>19</v>
      </c>
      <c r="H55">
        <v>74</v>
      </c>
      <c r="I55">
        <v>39</v>
      </c>
      <c r="J55">
        <v>3</v>
      </c>
      <c r="K55">
        <v>2</v>
      </c>
      <c r="L55">
        <v>1</v>
      </c>
      <c r="M55">
        <v>0</v>
      </c>
      <c r="N55">
        <v>0</v>
      </c>
      <c r="O55" s="3">
        <f t="shared" si="4"/>
        <v>164</v>
      </c>
    </row>
    <row r="56" spans="1:15" ht="33" customHeight="1" x14ac:dyDescent="0.2">
      <c r="A56" s="6" t="s">
        <v>22</v>
      </c>
      <c r="B56" t="s">
        <v>27</v>
      </c>
      <c r="C56" s="6" t="s">
        <v>95</v>
      </c>
      <c r="D56" s="6"/>
      <c r="E56">
        <v>0</v>
      </c>
      <c r="F56">
        <v>0</v>
      </c>
      <c r="G56">
        <v>0</v>
      </c>
      <c r="H56">
        <v>0</v>
      </c>
      <c r="I56">
        <v>2</v>
      </c>
      <c r="J56">
        <v>1</v>
      </c>
      <c r="K56">
        <v>1</v>
      </c>
      <c r="L56">
        <v>0</v>
      </c>
      <c r="M56">
        <v>0</v>
      </c>
      <c r="N56">
        <v>0</v>
      </c>
      <c r="O56" s="3">
        <f t="shared" si="4"/>
        <v>4</v>
      </c>
    </row>
    <row r="57" spans="1:15" ht="33" customHeight="1" x14ac:dyDescent="0.2">
      <c r="A57" s="6" t="s">
        <v>22</v>
      </c>
      <c r="B57" t="s">
        <v>27</v>
      </c>
      <c r="C57" s="6" t="s">
        <v>96</v>
      </c>
      <c r="D57" s="6"/>
      <c r="E57">
        <v>0</v>
      </c>
      <c r="F57">
        <v>1</v>
      </c>
      <c r="G57">
        <v>19</v>
      </c>
      <c r="H57">
        <v>43</v>
      </c>
      <c r="I57">
        <v>31</v>
      </c>
      <c r="J57">
        <v>2</v>
      </c>
      <c r="K57">
        <v>2</v>
      </c>
      <c r="L57">
        <v>0</v>
      </c>
      <c r="M57">
        <v>0</v>
      </c>
      <c r="N57">
        <v>0</v>
      </c>
      <c r="O57" s="3">
        <f t="shared" si="4"/>
        <v>98</v>
      </c>
    </row>
    <row r="58" spans="1:15" ht="33" customHeight="1" x14ac:dyDescent="0.2">
      <c r="A58" s="6" t="s">
        <v>22</v>
      </c>
      <c r="B58" t="s">
        <v>27</v>
      </c>
      <c r="C58" s="6" t="s">
        <v>97</v>
      </c>
      <c r="D58" s="6"/>
      <c r="E58">
        <v>8</v>
      </c>
      <c r="F58">
        <v>12</v>
      </c>
      <c r="G58">
        <v>61</v>
      </c>
      <c r="H58">
        <v>90</v>
      </c>
      <c r="I58">
        <v>81</v>
      </c>
      <c r="J58">
        <v>19</v>
      </c>
      <c r="K58">
        <v>2</v>
      </c>
      <c r="L58">
        <v>0</v>
      </c>
      <c r="M58">
        <v>0</v>
      </c>
      <c r="N58">
        <v>0</v>
      </c>
      <c r="O58" s="3">
        <f t="shared" si="4"/>
        <v>273</v>
      </c>
    </row>
    <row r="59" spans="1:15" ht="33" customHeight="1" x14ac:dyDescent="0.2">
      <c r="A59" s="6" t="s">
        <v>22</v>
      </c>
      <c r="B59" t="s">
        <v>27</v>
      </c>
      <c r="C59" s="6" t="s">
        <v>98</v>
      </c>
      <c r="D59" s="6"/>
      <c r="E59">
        <v>1</v>
      </c>
      <c r="F59">
        <v>6</v>
      </c>
      <c r="G59">
        <v>19</v>
      </c>
      <c r="H59">
        <v>56</v>
      </c>
      <c r="I59">
        <v>40</v>
      </c>
      <c r="J59">
        <v>2</v>
      </c>
      <c r="K59">
        <v>0</v>
      </c>
      <c r="L59">
        <v>1</v>
      </c>
      <c r="M59">
        <v>0</v>
      </c>
      <c r="N59">
        <v>0</v>
      </c>
      <c r="O59" s="3">
        <f t="shared" si="4"/>
        <v>125</v>
      </c>
    </row>
    <row r="60" spans="1:15" ht="33" customHeight="1" x14ac:dyDescent="0.2">
      <c r="A60" s="6" t="s">
        <v>22</v>
      </c>
      <c r="B60" t="s">
        <v>27</v>
      </c>
      <c r="C60" s="6" t="s">
        <v>99</v>
      </c>
      <c r="D60" s="6"/>
      <c r="E60">
        <v>0</v>
      </c>
      <c r="F60">
        <v>1</v>
      </c>
      <c r="G60">
        <v>10</v>
      </c>
      <c r="H60">
        <v>32</v>
      </c>
      <c r="I60">
        <v>14</v>
      </c>
      <c r="J60">
        <v>1</v>
      </c>
      <c r="K60">
        <v>1</v>
      </c>
      <c r="L60">
        <v>0</v>
      </c>
      <c r="M60">
        <v>0</v>
      </c>
      <c r="N60">
        <v>0</v>
      </c>
      <c r="O60" s="3">
        <f t="shared" si="4"/>
        <v>59</v>
      </c>
    </row>
    <row r="61" spans="1:15" ht="33" customHeight="1" x14ac:dyDescent="0.2">
      <c r="A61" s="6" t="s">
        <v>22</v>
      </c>
      <c r="B61" t="s">
        <v>27</v>
      </c>
      <c r="C61" s="6" t="s">
        <v>100</v>
      </c>
      <c r="D61" s="6"/>
      <c r="E61">
        <v>0</v>
      </c>
      <c r="F61">
        <v>6</v>
      </c>
      <c r="G61">
        <v>16</v>
      </c>
      <c r="H61">
        <v>47</v>
      </c>
      <c r="I61">
        <v>30</v>
      </c>
      <c r="J61">
        <v>5</v>
      </c>
      <c r="K61">
        <v>3</v>
      </c>
      <c r="L61">
        <v>1</v>
      </c>
      <c r="M61">
        <v>0</v>
      </c>
      <c r="N61">
        <v>0</v>
      </c>
      <c r="O61" s="3">
        <f t="shared" si="4"/>
        <v>108</v>
      </c>
    </row>
    <row r="62" spans="1:15" ht="33" customHeight="1" x14ac:dyDescent="0.2">
      <c r="A62" s="6" t="s">
        <v>22</v>
      </c>
      <c r="B62" t="s">
        <v>27</v>
      </c>
      <c r="C62" s="6" t="s">
        <v>101</v>
      </c>
      <c r="D62" s="6"/>
      <c r="E62">
        <v>0</v>
      </c>
      <c r="F62">
        <v>0</v>
      </c>
      <c r="G62">
        <v>20</v>
      </c>
      <c r="H62">
        <v>26</v>
      </c>
      <c r="I62">
        <v>26</v>
      </c>
      <c r="J62">
        <v>2</v>
      </c>
      <c r="K62">
        <v>1</v>
      </c>
      <c r="L62">
        <v>0</v>
      </c>
      <c r="M62">
        <v>0</v>
      </c>
      <c r="N62">
        <v>0</v>
      </c>
      <c r="O62" s="3">
        <f t="shared" si="4"/>
        <v>75</v>
      </c>
    </row>
    <row r="63" spans="1:15" ht="33" customHeight="1" x14ac:dyDescent="0.2">
      <c r="A63" s="6" t="s">
        <v>22</v>
      </c>
      <c r="B63" t="s">
        <v>27</v>
      </c>
      <c r="C63" s="6" t="s">
        <v>102</v>
      </c>
      <c r="D63" s="6"/>
      <c r="E63">
        <v>0</v>
      </c>
      <c r="F63">
        <v>1</v>
      </c>
      <c r="G63">
        <v>10</v>
      </c>
      <c r="H63">
        <v>34</v>
      </c>
      <c r="I63">
        <v>22</v>
      </c>
      <c r="J63">
        <v>3</v>
      </c>
      <c r="K63">
        <v>1</v>
      </c>
      <c r="L63">
        <v>0</v>
      </c>
      <c r="M63">
        <v>0</v>
      </c>
      <c r="N63">
        <v>0</v>
      </c>
      <c r="O63" s="3">
        <f t="shared" si="4"/>
        <v>71</v>
      </c>
    </row>
    <row r="64" spans="1:15" ht="33" customHeight="1" x14ac:dyDescent="0.2">
      <c r="A64" s="6" t="s">
        <v>22</v>
      </c>
      <c r="B64" t="s">
        <v>27</v>
      </c>
      <c r="C64" s="6" t="s">
        <v>103</v>
      </c>
      <c r="D64" s="6"/>
      <c r="E64">
        <v>0</v>
      </c>
      <c r="F64">
        <v>3</v>
      </c>
      <c r="G64">
        <v>0</v>
      </c>
      <c r="H64">
        <v>9</v>
      </c>
      <c r="I64">
        <v>4</v>
      </c>
      <c r="J64">
        <v>1</v>
      </c>
      <c r="K64">
        <v>0</v>
      </c>
      <c r="L64">
        <v>0</v>
      </c>
      <c r="M64">
        <v>0</v>
      </c>
      <c r="N64">
        <v>0</v>
      </c>
      <c r="O64" s="3">
        <f t="shared" si="4"/>
        <v>17</v>
      </c>
    </row>
    <row r="65" spans="1:15" ht="33" customHeight="1" x14ac:dyDescent="0.2">
      <c r="A65" s="6" t="s">
        <v>22</v>
      </c>
      <c r="B65" t="s">
        <v>27</v>
      </c>
      <c r="C65" s="6" t="s">
        <v>104</v>
      </c>
      <c r="D65" s="6"/>
      <c r="E65">
        <v>0</v>
      </c>
      <c r="F65">
        <v>0</v>
      </c>
      <c r="G65">
        <v>28</v>
      </c>
      <c r="H65">
        <v>30</v>
      </c>
      <c r="I65">
        <v>25.2</v>
      </c>
      <c r="J65">
        <v>1</v>
      </c>
      <c r="K65">
        <v>1</v>
      </c>
      <c r="L65">
        <v>0</v>
      </c>
      <c r="M65">
        <v>0</v>
      </c>
      <c r="N65">
        <v>0</v>
      </c>
      <c r="O65" s="3">
        <f t="shared" si="4"/>
        <v>85.2</v>
      </c>
    </row>
    <row r="66" spans="1:15" ht="33" customHeight="1" x14ac:dyDescent="0.2">
      <c r="A66" s="6" t="s">
        <v>22</v>
      </c>
      <c r="B66" t="s">
        <v>27</v>
      </c>
      <c r="C66" s="6" t="s">
        <v>105</v>
      </c>
      <c r="D66" s="6"/>
      <c r="E66">
        <v>0</v>
      </c>
      <c r="F66">
        <v>5</v>
      </c>
      <c r="G66">
        <v>17</v>
      </c>
      <c r="H66">
        <v>59</v>
      </c>
      <c r="I66">
        <v>37</v>
      </c>
      <c r="J66">
        <v>6</v>
      </c>
      <c r="K66">
        <v>1</v>
      </c>
      <c r="L66">
        <v>0</v>
      </c>
      <c r="M66">
        <v>0</v>
      </c>
      <c r="N66">
        <v>0</v>
      </c>
      <c r="O66" s="3">
        <f t="shared" si="4"/>
        <v>125</v>
      </c>
    </row>
    <row r="67" spans="1:15" ht="33" customHeight="1" x14ac:dyDescent="0.2">
      <c r="A67" s="6" t="s">
        <v>22</v>
      </c>
      <c r="B67" t="s">
        <v>27</v>
      </c>
      <c r="C67" s="6" t="s">
        <v>106</v>
      </c>
      <c r="D67" s="6"/>
      <c r="E67">
        <v>7</v>
      </c>
      <c r="F67">
        <v>12</v>
      </c>
      <c r="G67">
        <v>40</v>
      </c>
      <c r="H67">
        <v>88</v>
      </c>
      <c r="I67">
        <v>41</v>
      </c>
      <c r="J67">
        <v>4</v>
      </c>
      <c r="K67">
        <v>0</v>
      </c>
      <c r="L67">
        <v>3</v>
      </c>
      <c r="M67">
        <v>0</v>
      </c>
      <c r="N67">
        <v>0</v>
      </c>
      <c r="O67" s="3">
        <f t="shared" si="4"/>
        <v>195</v>
      </c>
    </row>
    <row r="68" spans="1:15" ht="33" customHeight="1" x14ac:dyDescent="0.2">
      <c r="A68" s="6" t="s">
        <v>22</v>
      </c>
      <c r="B68" t="s">
        <v>27</v>
      </c>
      <c r="C68" s="6" t="s">
        <v>107</v>
      </c>
      <c r="D68" s="6"/>
      <c r="E68">
        <v>0</v>
      </c>
      <c r="F68">
        <v>2</v>
      </c>
      <c r="G68">
        <v>39</v>
      </c>
      <c r="H68">
        <v>52</v>
      </c>
      <c r="I68">
        <v>34</v>
      </c>
      <c r="J68">
        <v>5</v>
      </c>
      <c r="K68">
        <v>1</v>
      </c>
      <c r="L68">
        <v>1</v>
      </c>
      <c r="M68">
        <v>0</v>
      </c>
      <c r="N68">
        <v>0</v>
      </c>
      <c r="O68" s="3">
        <f t="shared" si="4"/>
        <v>134</v>
      </c>
    </row>
    <row r="69" spans="1:15" ht="33" customHeight="1" x14ac:dyDescent="0.2">
      <c r="A69" s="6" t="s">
        <v>22</v>
      </c>
      <c r="B69" t="s">
        <v>27</v>
      </c>
      <c r="C69" s="6" t="s">
        <v>108</v>
      </c>
      <c r="D69" s="6"/>
      <c r="E69">
        <v>0</v>
      </c>
      <c r="F69">
        <v>22</v>
      </c>
      <c r="G69">
        <v>63</v>
      </c>
      <c r="H69">
        <v>127</v>
      </c>
      <c r="I69">
        <v>53</v>
      </c>
      <c r="J69">
        <v>8</v>
      </c>
      <c r="K69">
        <v>1</v>
      </c>
      <c r="L69">
        <v>0</v>
      </c>
      <c r="M69">
        <v>0</v>
      </c>
      <c r="N69">
        <v>0</v>
      </c>
      <c r="O69" s="3">
        <f t="shared" si="4"/>
        <v>274</v>
      </c>
    </row>
    <row r="70" spans="1:15" ht="33" customHeight="1" x14ac:dyDescent="0.2">
      <c r="A70" s="6" t="s">
        <v>22</v>
      </c>
      <c r="B70" t="s">
        <v>27</v>
      </c>
      <c r="C70" s="6" t="s">
        <v>109</v>
      </c>
      <c r="D70" s="6"/>
      <c r="E70">
        <v>0</v>
      </c>
      <c r="F70">
        <v>3</v>
      </c>
      <c r="G70">
        <v>6</v>
      </c>
      <c r="H70">
        <v>38</v>
      </c>
      <c r="I70">
        <v>26</v>
      </c>
      <c r="J70">
        <v>4</v>
      </c>
      <c r="K70">
        <v>2</v>
      </c>
      <c r="L70">
        <v>0</v>
      </c>
      <c r="M70">
        <v>0</v>
      </c>
      <c r="N70">
        <v>0</v>
      </c>
      <c r="O70" s="3">
        <f t="shared" si="4"/>
        <v>79</v>
      </c>
    </row>
    <row r="71" spans="1:15" ht="33" customHeight="1" x14ac:dyDescent="0.2">
      <c r="A71" s="6" t="s">
        <v>22</v>
      </c>
      <c r="B71" t="s">
        <v>27</v>
      </c>
      <c r="C71" s="6" t="s">
        <v>110</v>
      </c>
      <c r="D71" s="6"/>
      <c r="E71">
        <v>7</v>
      </c>
      <c r="F71">
        <v>0</v>
      </c>
      <c r="G71">
        <v>4</v>
      </c>
      <c r="H71">
        <v>16</v>
      </c>
      <c r="I71">
        <v>14</v>
      </c>
      <c r="J71">
        <v>6</v>
      </c>
      <c r="K71">
        <v>3</v>
      </c>
      <c r="L71">
        <v>1</v>
      </c>
      <c r="M71">
        <v>0</v>
      </c>
      <c r="N71">
        <v>0</v>
      </c>
      <c r="O71" s="3">
        <f t="shared" si="4"/>
        <v>51</v>
      </c>
    </row>
    <row r="72" spans="1:15" ht="33" customHeight="1" x14ac:dyDescent="0.2">
      <c r="A72" s="6" t="s">
        <v>22</v>
      </c>
      <c r="B72" t="s">
        <v>27</v>
      </c>
      <c r="C72" s="6" t="s">
        <v>111</v>
      </c>
      <c r="D72" s="6"/>
      <c r="E72">
        <v>0</v>
      </c>
      <c r="F72">
        <v>2.4</v>
      </c>
      <c r="G72">
        <v>13.6</v>
      </c>
      <c r="H72">
        <v>27.05</v>
      </c>
      <c r="I72">
        <v>20.149999999999999</v>
      </c>
      <c r="J72">
        <v>4</v>
      </c>
      <c r="K72">
        <v>1</v>
      </c>
      <c r="L72">
        <v>0</v>
      </c>
      <c r="M72">
        <v>0</v>
      </c>
      <c r="N72">
        <v>0</v>
      </c>
      <c r="O72" s="3">
        <f t="shared" si="4"/>
        <v>68.199999999999989</v>
      </c>
    </row>
    <row r="73" spans="1:15" ht="33" customHeight="1" x14ac:dyDescent="0.2">
      <c r="A73" s="6" t="s">
        <v>22</v>
      </c>
      <c r="B73" t="s">
        <v>27</v>
      </c>
      <c r="C73" s="6" t="s">
        <v>112</v>
      </c>
      <c r="D73" s="6"/>
      <c r="E73">
        <v>0</v>
      </c>
      <c r="F73">
        <v>5.23</v>
      </c>
      <c r="G73">
        <v>24.71</v>
      </c>
      <c r="H73">
        <v>86.17</v>
      </c>
      <c r="I73">
        <v>28.41</v>
      </c>
      <c r="J73">
        <v>3</v>
      </c>
      <c r="K73">
        <v>2</v>
      </c>
      <c r="L73">
        <v>0</v>
      </c>
      <c r="M73">
        <v>0</v>
      </c>
      <c r="N73">
        <v>0</v>
      </c>
      <c r="O73" s="3">
        <f t="shared" si="4"/>
        <v>149.52000000000001</v>
      </c>
    </row>
    <row r="74" spans="1:15" ht="33" customHeight="1" x14ac:dyDescent="0.2">
      <c r="A74" s="6" t="s">
        <v>22</v>
      </c>
      <c r="B74" t="s">
        <v>27</v>
      </c>
      <c r="C74" s="6" t="s">
        <v>113</v>
      </c>
      <c r="D74" s="6"/>
      <c r="E74">
        <v>0</v>
      </c>
      <c r="F74">
        <v>2.8</v>
      </c>
      <c r="G74">
        <v>21.68</v>
      </c>
      <c r="H74">
        <v>42.47</v>
      </c>
      <c r="I74">
        <v>23.31</v>
      </c>
      <c r="J74">
        <v>13.34</v>
      </c>
      <c r="K74">
        <v>5</v>
      </c>
      <c r="L74">
        <v>1</v>
      </c>
      <c r="M74">
        <v>0</v>
      </c>
      <c r="N74">
        <v>0</v>
      </c>
      <c r="O74" s="3">
        <f t="shared" si="4"/>
        <v>109.60000000000001</v>
      </c>
    </row>
    <row r="75" spans="1:15" ht="33" customHeight="1" x14ac:dyDescent="0.2">
      <c r="A75" s="6" t="s">
        <v>22</v>
      </c>
      <c r="B75" t="s">
        <v>27</v>
      </c>
      <c r="C75" s="6" t="s">
        <v>114</v>
      </c>
      <c r="D75" s="6"/>
      <c r="E75">
        <v>0</v>
      </c>
      <c r="F75">
        <v>0</v>
      </c>
      <c r="G75">
        <v>15</v>
      </c>
      <c r="H75">
        <v>11</v>
      </c>
      <c r="I75">
        <v>13</v>
      </c>
      <c r="J75">
        <v>2</v>
      </c>
      <c r="K75">
        <v>1</v>
      </c>
      <c r="L75">
        <v>2</v>
      </c>
      <c r="M75">
        <v>0</v>
      </c>
      <c r="N75">
        <v>0</v>
      </c>
      <c r="O75" s="3">
        <f t="shared" si="4"/>
        <v>44</v>
      </c>
    </row>
    <row r="76" spans="1:15" ht="33" customHeight="1" x14ac:dyDescent="0.2">
      <c r="A76" s="6" t="s">
        <v>25</v>
      </c>
      <c r="B76" t="s">
        <v>28</v>
      </c>
      <c r="C76" s="6" t="s">
        <v>115</v>
      </c>
      <c r="D76" s="6"/>
      <c r="E76">
        <v>0</v>
      </c>
      <c r="F76">
        <v>1</v>
      </c>
      <c r="G76">
        <v>16</v>
      </c>
      <c r="H76">
        <v>7</v>
      </c>
      <c r="I76">
        <v>5</v>
      </c>
      <c r="J76">
        <v>0</v>
      </c>
      <c r="K76">
        <v>1</v>
      </c>
      <c r="L76">
        <v>0</v>
      </c>
      <c r="M76">
        <v>1</v>
      </c>
      <c r="N76">
        <v>0</v>
      </c>
      <c r="O76" s="3">
        <f t="shared" si="4"/>
        <v>31</v>
      </c>
    </row>
    <row r="77" spans="1:15" ht="33" customHeight="1" x14ac:dyDescent="0.2">
      <c r="A77" s="6" t="s">
        <v>23</v>
      </c>
      <c r="B77" t="s">
        <v>27</v>
      </c>
      <c r="C77" s="6" t="s">
        <v>116</v>
      </c>
      <c r="D77" s="6"/>
      <c r="E77">
        <v>0</v>
      </c>
      <c r="F77">
        <v>0</v>
      </c>
      <c r="G77">
        <v>2</v>
      </c>
      <c r="H77">
        <v>7</v>
      </c>
      <c r="I77">
        <v>2</v>
      </c>
      <c r="J77">
        <v>7</v>
      </c>
      <c r="K77">
        <v>0</v>
      </c>
      <c r="L77">
        <v>0</v>
      </c>
      <c r="M77">
        <v>0</v>
      </c>
      <c r="N77">
        <v>0</v>
      </c>
      <c r="O77" s="3">
        <f t="shared" si="4"/>
        <v>18</v>
      </c>
    </row>
    <row r="78" spans="1:15" ht="33" customHeight="1" x14ac:dyDescent="0.2">
      <c r="A78" s="6" t="s">
        <v>23</v>
      </c>
      <c r="B78" t="s">
        <v>27</v>
      </c>
      <c r="C78" s="6" t="s">
        <v>117</v>
      </c>
      <c r="D78" s="6"/>
      <c r="E78">
        <v>0</v>
      </c>
      <c r="F78">
        <v>0</v>
      </c>
      <c r="G78">
        <v>60</v>
      </c>
      <c r="H78">
        <v>138</v>
      </c>
      <c r="I78">
        <v>65</v>
      </c>
      <c r="J78">
        <v>6</v>
      </c>
      <c r="K78">
        <v>0</v>
      </c>
      <c r="L78">
        <v>0</v>
      </c>
      <c r="M78">
        <v>0</v>
      </c>
      <c r="N78">
        <v>0</v>
      </c>
      <c r="O78" s="3">
        <f t="shared" si="4"/>
        <v>269</v>
      </c>
    </row>
    <row r="79" spans="1:15" ht="33" customHeight="1" x14ac:dyDescent="0.2">
      <c r="A79" s="6" t="s">
        <v>23</v>
      </c>
      <c r="B79" t="s">
        <v>27</v>
      </c>
      <c r="C79" s="6" t="s">
        <v>118</v>
      </c>
      <c r="D79" s="6"/>
      <c r="E79">
        <v>0</v>
      </c>
      <c r="F79">
        <v>2</v>
      </c>
      <c r="G79">
        <v>35</v>
      </c>
      <c r="H79">
        <v>40</v>
      </c>
      <c r="I79">
        <v>41</v>
      </c>
      <c r="J79">
        <v>6</v>
      </c>
      <c r="K79">
        <v>1</v>
      </c>
      <c r="L79">
        <v>0</v>
      </c>
      <c r="M79">
        <v>0</v>
      </c>
      <c r="N79">
        <v>0</v>
      </c>
      <c r="O79" s="3">
        <f t="shared" si="4"/>
        <v>125</v>
      </c>
    </row>
    <row r="80" spans="1:15" ht="33" customHeight="1" x14ac:dyDescent="0.2">
      <c r="A80" s="6" t="s">
        <v>24</v>
      </c>
      <c r="B80" t="s">
        <v>27</v>
      </c>
      <c r="C80" s="6" t="s">
        <v>119</v>
      </c>
      <c r="D80" s="6"/>
      <c r="E80">
        <v>0</v>
      </c>
      <c r="F80">
        <v>1</v>
      </c>
      <c r="G80">
        <v>2</v>
      </c>
      <c r="H80">
        <v>33</v>
      </c>
      <c r="I80">
        <v>12</v>
      </c>
      <c r="J80">
        <v>1</v>
      </c>
      <c r="K80">
        <v>0</v>
      </c>
      <c r="L80">
        <v>1</v>
      </c>
      <c r="M80">
        <v>0</v>
      </c>
      <c r="N80">
        <v>0</v>
      </c>
      <c r="O80" s="3">
        <f t="shared" ref="O80:O111" si="5">SUM(E80:N80)</f>
        <v>50</v>
      </c>
    </row>
    <row r="81" spans="1:15" ht="33" customHeight="1" x14ac:dyDescent="0.2">
      <c r="A81" s="6" t="s">
        <v>24</v>
      </c>
      <c r="B81" t="s">
        <v>27</v>
      </c>
      <c r="C81" s="6" t="s">
        <v>120</v>
      </c>
      <c r="D81" s="6"/>
      <c r="E81">
        <v>0</v>
      </c>
      <c r="F81">
        <v>2</v>
      </c>
      <c r="G81">
        <v>32</v>
      </c>
      <c r="H81">
        <v>72</v>
      </c>
      <c r="I81">
        <v>36</v>
      </c>
      <c r="J81">
        <v>4</v>
      </c>
      <c r="K81">
        <v>4</v>
      </c>
      <c r="L81">
        <v>0</v>
      </c>
      <c r="M81">
        <v>0</v>
      </c>
      <c r="N81" t="s">
        <v>29</v>
      </c>
      <c r="O81" s="3">
        <f t="shared" si="5"/>
        <v>150</v>
      </c>
    </row>
    <row r="82" spans="1:15" ht="33" customHeight="1" x14ac:dyDescent="0.2">
      <c r="A82" s="6" t="s">
        <v>24</v>
      </c>
      <c r="B82" t="s">
        <v>27</v>
      </c>
      <c r="C82" s="6" t="s">
        <v>121</v>
      </c>
      <c r="D82" s="6"/>
      <c r="E82">
        <v>0</v>
      </c>
      <c r="F82">
        <v>6</v>
      </c>
      <c r="G82">
        <v>19</v>
      </c>
      <c r="H82">
        <v>22</v>
      </c>
      <c r="I82">
        <v>17</v>
      </c>
      <c r="J82">
        <v>1</v>
      </c>
      <c r="K82">
        <v>0</v>
      </c>
      <c r="L82">
        <v>0</v>
      </c>
      <c r="M82">
        <v>0</v>
      </c>
      <c r="N82">
        <v>0</v>
      </c>
      <c r="O82" s="3">
        <f t="shared" si="5"/>
        <v>65</v>
      </c>
    </row>
    <row r="83" spans="1:15" ht="33" customHeight="1" x14ac:dyDescent="0.2">
      <c r="A83" s="6" t="s">
        <v>24</v>
      </c>
      <c r="B83" t="s">
        <v>27</v>
      </c>
      <c r="C83" s="6" t="s">
        <v>122</v>
      </c>
      <c r="D83" s="6"/>
      <c r="E83">
        <v>0</v>
      </c>
      <c r="F83">
        <v>4</v>
      </c>
      <c r="G83">
        <v>33</v>
      </c>
      <c r="H83">
        <v>126</v>
      </c>
      <c r="I83">
        <v>27</v>
      </c>
      <c r="J83">
        <v>24</v>
      </c>
      <c r="K83">
        <v>3</v>
      </c>
      <c r="L83">
        <v>0</v>
      </c>
      <c r="M83">
        <v>0</v>
      </c>
      <c r="N83">
        <v>0</v>
      </c>
      <c r="O83" s="3">
        <f t="shared" si="5"/>
        <v>217</v>
      </c>
    </row>
    <row r="84" spans="1:15" ht="33" customHeight="1" x14ac:dyDescent="0.2">
      <c r="A84" s="6" t="s">
        <v>24</v>
      </c>
      <c r="B84" t="s">
        <v>27</v>
      </c>
      <c r="C84" s="6" t="s">
        <v>123</v>
      </c>
      <c r="D84" s="6"/>
      <c r="E84">
        <v>0</v>
      </c>
      <c r="F84">
        <v>5</v>
      </c>
      <c r="G84">
        <v>56</v>
      </c>
      <c r="H84">
        <v>128</v>
      </c>
      <c r="I84">
        <v>46</v>
      </c>
      <c r="J84">
        <v>6</v>
      </c>
      <c r="K84">
        <v>2</v>
      </c>
      <c r="L84">
        <v>1</v>
      </c>
      <c r="M84">
        <v>0</v>
      </c>
      <c r="N84">
        <v>0</v>
      </c>
      <c r="O84" s="3">
        <f t="shared" si="5"/>
        <v>244</v>
      </c>
    </row>
    <row r="85" spans="1:15" ht="33" customHeight="1" x14ac:dyDescent="0.2">
      <c r="A85" s="6" t="s">
        <v>24</v>
      </c>
      <c r="B85" t="s">
        <v>27</v>
      </c>
      <c r="C85" s="6" t="s">
        <v>124</v>
      </c>
      <c r="D85" s="6"/>
      <c r="E85">
        <v>0</v>
      </c>
      <c r="F85">
        <v>0</v>
      </c>
      <c r="G85">
        <v>0</v>
      </c>
      <c r="H85">
        <v>5</v>
      </c>
      <c r="I85">
        <v>3</v>
      </c>
      <c r="J85">
        <v>1</v>
      </c>
      <c r="K85">
        <v>0</v>
      </c>
      <c r="L85">
        <v>1</v>
      </c>
      <c r="M85">
        <v>0</v>
      </c>
      <c r="N85">
        <v>0</v>
      </c>
      <c r="O85" s="3">
        <f t="shared" si="5"/>
        <v>10</v>
      </c>
    </row>
    <row r="86" spans="1:15" ht="33" customHeight="1" x14ac:dyDescent="0.2">
      <c r="A86" s="6" t="s">
        <v>26</v>
      </c>
      <c r="B86" t="s">
        <v>27</v>
      </c>
      <c r="C86" s="6" t="s">
        <v>125</v>
      </c>
      <c r="D86" s="6"/>
      <c r="E86">
        <v>0</v>
      </c>
      <c r="F86">
        <v>0</v>
      </c>
      <c r="G86">
        <v>0</v>
      </c>
      <c r="H86">
        <v>25</v>
      </c>
      <c r="I86">
        <v>23</v>
      </c>
      <c r="J86">
        <v>6</v>
      </c>
      <c r="K86">
        <v>0</v>
      </c>
      <c r="L86">
        <v>2</v>
      </c>
      <c r="M86">
        <v>0</v>
      </c>
      <c r="N86">
        <v>0</v>
      </c>
      <c r="O86" s="3">
        <f t="shared" si="5"/>
        <v>56</v>
      </c>
    </row>
    <row r="87" spans="1:15" ht="33" customHeight="1" x14ac:dyDescent="0.2">
      <c r="A87" s="6" t="s">
        <v>21</v>
      </c>
      <c r="B87" t="s">
        <v>27</v>
      </c>
      <c r="C87" s="6" t="s">
        <v>126</v>
      </c>
      <c r="D87" s="6"/>
      <c r="E87">
        <v>0</v>
      </c>
      <c r="F87">
        <v>3</v>
      </c>
      <c r="G87">
        <v>36</v>
      </c>
      <c r="H87">
        <v>55</v>
      </c>
      <c r="I87">
        <v>35</v>
      </c>
      <c r="J87">
        <v>5</v>
      </c>
      <c r="K87">
        <v>0</v>
      </c>
      <c r="L87">
        <v>1</v>
      </c>
      <c r="M87">
        <v>0</v>
      </c>
      <c r="N87">
        <v>0</v>
      </c>
      <c r="O87" s="3">
        <f t="shared" si="5"/>
        <v>135</v>
      </c>
    </row>
    <row r="88" spans="1:15" ht="33" customHeight="1" x14ac:dyDescent="0.2">
      <c r="A88" s="6" t="s">
        <v>21</v>
      </c>
      <c r="B88" t="s">
        <v>27</v>
      </c>
      <c r="C88" s="6" t="s">
        <v>127</v>
      </c>
      <c r="D88" s="6"/>
      <c r="E88">
        <v>16</v>
      </c>
      <c r="F88">
        <v>0</v>
      </c>
      <c r="G88">
        <v>28</v>
      </c>
      <c r="H88">
        <v>52</v>
      </c>
      <c r="I88">
        <v>38</v>
      </c>
      <c r="J88">
        <v>4</v>
      </c>
      <c r="K88">
        <v>3</v>
      </c>
      <c r="L88">
        <v>0</v>
      </c>
      <c r="M88">
        <v>0</v>
      </c>
      <c r="N88">
        <v>0</v>
      </c>
      <c r="O88" s="3">
        <f t="shared" si="5"/>
        <v>141</v>
      </c>
    </row>
    <row r="89" spans="1:15" ht="33" customHeight="1" x14ac:dyDescent="0.2">
      <c r="A89" s="6" t="s">
        <v>21</v>
      </c>
      <c r="B89" t="s">
        <v>27</v>
      </c>
      <c r="C89" s="6" t="s">
        <v>128</v>
      </c>
      <c r="D89" s="6"/>
      <c r="E89">
        <v>0</v>
      </c>
      <c r="F89">
        <v>0</v>
      </c>
      <c r="G89">
        <v>1</v>
      </c>
      <c r="H89">
        <v>4.25</v>
      </c>
      <c r="I89">
        <v>3</v>
      </c>
      <c r="J89">
        <v>1</v>
      </c>
      <c r="K89">
        <v>1</v>
      </c>
      <c r="L89">
        <v>0</v>
      </c>
      <c r="M89">
        <v>0</v>
      </c>
      <c r="N89">
        <v>0</v>
      </c>
      <c r="O89" s="3">
        <f t="shared" si="5"/>
        <v>10.25</v>
      </c>
    </row>
  </sheetData>
  <sortState ref="A16:O89">
    <sortCondition ref="A16:A89"/>
    <sortCondition ref="B16:B89"/>
    <sortCondition ref="D16:D89"/>
    <sortCondition ref="C16:C89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AD97-3FFC-3344-9885-E16EF6B2E2E5}">
  <dimension ref="A1:O89"/>
  <sheetViews>
    <sheetView workbookViewId="0">
      <selection activeCell="D15" sqref="D15"/>
    </sheetView>
  </sheetViews>
  <sheetFormatPr baseColWidth="10" defaultRowHeight="16" x14ac:dyDescent="0.2"/>
  <cols>
    <col min="1" max="1" width="15.1640625" customWidth="1"/>
    <col min="2" max="2" width="12.5" customWidth="1"/>
    <col min="3" max="3" width="67.1640625" style="6" customWidth="1"/>
    <col min="4" max="4" width="33" customWidth="1"/>
    <col min="5" max="14" width="6.83203125" customWidth="1"/>
    <col min="15" max="15" width="7.5" customWidth="1"/>
  </cols>
  <sheetData>
    <row r="1" spans="1:15" ht="26" x14ac:dyDescent="0.3">
      <c r="A1" s="1" t="s">
        <v>0</v>
      </c>
    </row>
    <row r="2" spans="1:15" ht="19" x14ac:dyDescent="0.25">
      <c r="A2" s="5" t="s">
        <v>32</v>
      </c>
      <c r="E2" s="3" t="s">
        <v>15</v>
      </c>
    </row>
    <row r="3" spans="1:15" ht="35" x14ac:dyDescent="0.25">
      <c r="A3" s="5"/>
      <c r="D3" s="14" t="s">
        <v>30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 t="s">
        <v>16</v>
      </c>
      <c r="K3" s="15" t="s">
        <v>17</v>
      </c>
      <c r="L3" s="15" t="s">
        <v>18</v>
      </c>
      <c r="M3" s="15" t="s">
        <v>19</v>
      </c>
      <c r="N3" s="15">
        <v>9</v>
      </c>
      <c r="O3" s="30" t="s">
        <v>20</v>
      </c>
    </row>
    <row r="4" spans="1:15" ht="19" x14ac:dyDescent="0.25">
      <c r="A4" s="5"/>
      <c r="D4" s="9" t="s">
        <v>22</v>
      </c>
      <c r="E4" s="10">
        <f t="shared" ref="E4:O8" si="0">AVERAGEIF($A$16:$A$89,$D4,E$16:E$89)</f>
        <v>1.2909999999999999</v>
      </c>
      <c r="F4" s="10">
        <f t="shared" si="0"/>
        <v>3.7160000000000002</v>
      </c>
      <c r="G4" s="10">
        <f t="shared" si="0"/>
        <v>18.470000000000002</v>
      </c>
      <c r="H4" s="10">
        <f t="shared" si="0"/>
        <v>36.348166666666671</v>
      </c>
      <c r="I4" s="10">
        <f t="shared" si="0"/>
        <v>24.169499999999996</v>
      </c>
      <c r="J4" s="10">
        <f t="shared" si="0"/>
        <v>4.2976666666666672</v>
      </c>
      <c r="K4" s="10">
        <f t="shared" si="0"/>
        <v>1.5941666666666665</v>
      </c>
      <c r="L4" s="10">
        <f t="shared" si="0"/>
        <v>0.43666666666666665</v>
      </c>
      <c r="M4" s="10">
        <f t="shared" si="0"/>
        <v>1.6666666666666666E-2</v>
      </c>
      <c r="N4" s="10">
        <f t="shared" si="0"/>
        <v>0</v>
      </c>
      <c r="O4" s="27">
        <f t="shared" si="0"/>
        <v>90.339833333333345</v>
      </c>
    </row>
    <row r="5" spans="1:15" ht="19" x14ac:dyDescent="0.25">
      <c r="A5" s="5"/>
      <c r="D5" s="12" t="s">
        <v>25</v>
      </c>
      <c r="E5" s="10">
        <f t="shared" si="0"/>
        <v>0.67</v>
      </c>
      <c r="F5" s="10">
        <f t="shared" si="0"/>
        <v>0.99</v>
      </c>
      <c r="G5" s="10">
        <f t="shared" si="0"/>
        <v>10.91</v>
      </c>
      <c r="H5" s="10">
        <f t="shared" si="0"/>
        <v>4.29</v>
      </c>
      <c r="I5" s="10">
        <f t="shared" si="0"/>
        <v>4.59</v>
      </c>
      <c r="J5" s="10">
        <f t="shared" si="0"/>
        <v>0</v>
      </c>
      <c r="K5" s="10">
        <f t="shared" si="0"/>
        <v>1</v>
      </c>
      <c r="L5" s="10">
        <f t="shared" si="0"/>
        <v>0</v>
      </c>
      <c r="M5" s="10">
        <f t="shared" si="0"/>
        <v>1</v>
      </c>
      <c r="N5" s="10">
        <f t="shared" si="0"/>
        <v>0</v>
      </c>
      <c r="O5" s="27">
        <f t="shared" si="0"/>
        <v>23.45</v>
      </c>
    </row>
    <row r="6" spans="1:15" ht="19" x14ac:dyDescent="0.25">
      <c r="A6" s="5"/>
      <c r="D6" s="9" t="s">
        <v>23</v>
      </c>
      <c r="E6" s="10">
        <f t="shared" si="0"/>
        <v>0</v>
      </c>
      <c r="F6" s="10">
        <f t="shared" si="0"/>
        <v>0.64333333333333331</v>
      </c>
      <c r="G6" s="10">
        <f t="shared" si="0"/>
        <v>29.416666666666668</v>
      </c>
      <c r="H6" s="10">
        <f t="shared" si="0"/>
        <v>52.963333333333331</v>
      </c>
      <c r="I6" s="10">
        <f t="shared" si="0"/>
        <v>30.756666666666671</v>
      </c>
      <c r="J6" s="10">
        <f t="shared" si="0"/>
        <v>3.5666666666666664</v>
      </c>
      <c r="K6" s="10">
        <f t="shared" si="0"/>
        <v>0.33333333333333331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27">
        <f t="shared" si="0"/>
        <v>117.68</v>
      </c>
    </row>
    <row r="7" spans="1:15" ht="19" x14ac:dyDescent="0.25">
      <c r="A7" s="5"/>
      <c r="D7" s="9" t="s">
        <v>24</v>
      </c>
      <c r="E7" s="10">
        <f t="shared" si="0"/>
        <v>0</v>
      </c>
      <c r="F7" s="10">
        <f t="shared" si="0"/>
        <v>2.9166666666666665</v>
      </c>
      <c r="G7" s="10">
        <f t="shared" si="0"/>
        <v>20.363333333333333</v>
      </c>
      <c r="H7" s="10">
        <f t="shared" si="0"/>
        <v>52.95333333333334</v>
      </c>
      <c r="I7" s="10">
        <f t="shared" si="0"/>
        <v>19.893333333333334</v>
      </c>
      <c r="J7" s="10">
        <f t="shared" si="0"/>
        <v>5.6599999999999993</v>
      </c>
      <c r="K7" s="10">
        <f t="shared" si="0"/>
        <v>1.4666666666666668</v>
      </c>
      <c r="L7" s="10">
        <f t="shared" si="0"/>
        <v>0.6</v>
      </c>
      <c r="M7" s="10">
        <f t="shared" si="0"/>
        <v>0</v>
      </c>
      <c r="N7" s="10">
        <f t="shared" si="0"/>
        <v>0</v>
      </c>
      <c r="O7" s="27">
        <f t="shared" si="0"/>
        <v>103.85333333333335</v>
      </c>
    </row>
    <row r="8" spans="1:15" ht="19" x14ac:dyDescent="0.25">
      <c r="A8" s="5"/>
      <c r="D8" s="9" t="s">
        <v>21</v>
      </c>
      <c r="E8" s="10">
        <f t="shared" si="0"/>
        <v>5.5333333333333341</v>
      </c>
      <c r="F8" s="10">
        <f t="shared" si="0"/>
        <v>0.93333333333333324</v>
      </c>
      <c r="G8" s="10">
        <f t="shared" si="0"/>
        <v>19.633333333333333</v>
      </c>
      <c r="H8" s="10">
        <f t="shared" si="0"/>
        <v>32.006666666666668</v>
      </c>
      <c r="I8" s="10">
        <f t="shared" si="0"/>
        <v>21.333333333333332</v>
      </c>
      <c r="J8" s="10">
        <f t="shared" si="0"/>
        <v>3.2666666666666671</v>
      </c>
      <c r="K8" s="10">
        <f t="shared" si="0"/>
        <v>1.0999999999999999</v>
      </c>
      <c r="L8" s="10">
        <f t="shared" si="0"/>
        <v>0.33333333333333331</v>
      </c>
      <c r="M8" s="10">
        <f t="shared" si="0"/>
        <v>0</v>
      </c>
      <c r="N8" s="10">
        <f t="shared" si="0"/>
        <v>0</v>
      </c>
      <c r="O8" s="27">
        <f t="shared" si="0"/>
        <v>84.14</v>
      </c>
    </row>
    <row r="9" spans="1:15" ht="19" x14ac:dyDescent="0.25">
      <c r="A9" s="5"/>
      <c r="D9" s="9" t="s">
        <v>27</v>
      </c>
      <c r="E9" s="10">
        <f t="shared" ref="E9:O10" si="1">AVERAGEIF($B$16:$B$89,$D9,E$16:E$89)</f>
        <v>1.3631884057971015</v>
      </c>
      <c r="F9" s="10">
        <f t="shared" si="1"/>
        <v>3.5534782608695656</v>
      </c>
      <c r="G9" s="10">
        <f t="shared" si="1"/>
        <v>19.955507246376808</v>
      </c>
      <c r="H9" s="10">
        <f t="shared" si="1"/>
        <v>39.800289855072471</v>
      </c>
      <c r="I9" s="10">
        <f t="shared" si="1"/>
        <v>25.118840579710138</v>
      </c>
      <c r="J9" s="10">
        <f t="shared" si="1"/>
        <v>4.5611594202898544</v>
      </c>
      <c r="K9" s="10">
        <f t="shared" si="1"/>
        <v>1.5471014492753623</v>
      </c>
      <c r="L9" s="10">
        <f t="shared" si="1"/>
        <v>0.47391304347826091</v>
      </c>
      <c r="M9" s="10">
        <f t="shared" si="1"/>
        <v>1.4492753623188406E-2</v>
      </c>
      <c r="N9" s="10">
        <f t="shared" si="1"/>
        <v>0</v>
      </c>
      <c r="O9" s="27">
        <f t="shared" si="1"/>
        <v>96.387971014492749</v>
      </c>
    </row>
    <row r="10" spans="1:15" ht="19" x14ac:dyDescent="0.25">
      <c r="A10" s="5"/>
      <c r="D10" s="9" t="s">
        <v>28</v>
      </c>
      <c r="E10" s="10">
        <f t="shared" si="1"/>
        <v>0.13400000000000001</v>
      </c>
      <c r="F10" s="10">
        <f t="shared" si="1"/>
        <v>0.19800000000000001</v>
      </c>
      <c r="G10" s="10">
        <f t="shared" si="1"/>
        <v>2.302</v>
      </c>
      <c r="H10" s="10">
        <f t="shared" si="1"/>
        <v>6.9580000000000002</v>
      </c>
      <c r="I10" s="10">
        <f t="shared" si="1"/>
        <v>4.0579999999999998</v>
      </c>
      <c r="J10" s="10">
        <f t="shared" si="1"/>
        <v>0.64</v>
      </c>
      <c r="K10" s="10">
        <f t="shared" si="1"/>
        <v>0.6</v>
      </c>
      <c r="L10" s="10">
        <f t="shared" si="1"/>
        <v>0</v>
      </c>
      <c r="M10" s="10">
        <f t="shared" si="1"/>
        <v>0.2</v>
      </c>
      <c r="N10" s="10">
        <f t="shared" si="1"/>
        <v>0</v>
      </c>
      <c r="O10" s="27">
        <f t="shared" si="1"/>
        <v>15.09</v>
      </c>
    </row>
    <row r="11" spans="1:15" ht="19" x14ac:dyDescent="0.25">
      <c r="A11" s="5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8"/>
    </row>
    <row r="12" spans="1:15" ht="19" x14ac:dyDescent="0.25">
      <c r="A12" s="5"/>
      <c r="D12" s="14" t="s">
        <v>31</v>
      </c>
      <c r="E12" s="18">
        <f t="shared" ref="E12:O12" si="2">AVERAGE(E16:E89)</f>
        <v>1.2801351351351351</v>
      </c>
      <c r="F12" s="18">
        <f t="shared" si="2"/>
        <v>3.3267567567567573</v>
      </c>
      <c r="G12" s="18">
        <f t="shared" si="2"/>
        <v>18.7627027027027</v>
      </c>
      <c r="H12" s="18">
        <f t="shared" si="2"/>
        <v>37.58121621621622</v>
      </c>
      <c r="I12" s="18">
        <f t="shared" si="2"/>
        <v>23.695810810810805</v>
      </c>
      <c r="J12" s="18">
        <f t="shared" si="2"/>
        <v>4.2962162162162167</v>
      </c>
      <c r="K12" s="18">
        <f t="shared" si="2"/>
        <v>1.4831081081081079</v>
      </c>
      <c r="L12" s="18">
        <f t="shared" si="2"/>
        <v>0.44189189189189193</v>
      </c>
      <c r="M12" s="18">
        <f t="shared" si="2"/>
        <v>2.7027027027027029E-2</v>
      </c>
      <c r="N12" s="18">
        <f t="shared" si="2"/>
        <v>0</v>
      </c>
      <c r="O12" s="29">
        <f t="shared" si="2"/>
        <v>90.894864864864857</v>
      </c>
    </row>
    <row r="13" spans="1:15" ht="19" x14ac:dyDescent="0.25">
      <c r="A13" s="5"/>
    </row>
    <row r="14" spans="1:15" x14ac:dyDescent="0.2">
      <c r="A14" s="3"/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34" customHeight="1" x14ac:dyDescent="0.2">
      <c r="A15" s="24" t="s">
        <v>12</v>
      </c>
      <c r="B15" s="25" t="s">
        <v>13</v>
      </c>
      <c r="C15" s="26" t="s">
        <v>14</v>
      </c>
      <c r="D15" s="25"/>
      <c r="E15" s="15">
        <v>3</v>
      </c>
      <c r="F15" s="15">
        <v>4</v>
      </c>
      <c r="G15" s="15">
        <v>5</v>
      </c>
      <c r="H15" s="15">
        <v>6</v>
      </c>
      <c r="I15" s="15">
        <v>7</v>
      </c>
      <c r="J15" s="15" t="s">
        <v>16</v>
      </c>
      <c r="K15" s="15" t="s">
        <v>17</v>
      </c>
      <c r="L15" s="15" t="s">
        <v>18</v>
      </c>
      <c r="M15" s="15" t="s">
        <v>19</v>
      </c>
      <c r="N15" s="15">
        <v>9</v>
      </c>
      <c r="O15" s="30" t="s">
        <v>20</v>
      </c>
    </row>
    <row r="16" spans="1:15" ht="33" customHeight="1" x14ac:dyDescent="0.2">
      <c r="A16" s="6" t="s">
        <v>22</v>
      </c>
      <c r="B16" t="s">
        <v>28</v>
      </c>
      <c r="C16" s="6" t="s">
        <v>55</v>
      </c>
      <c r="D16" s="6"/>
      <c r="E16">
        <v>0</v>
      </c>
      <c r="F16">
        <v>0</v>
      </c>
      <c r="G16">
        <v>0</v>
      </c>
      <c r="H16">
        <v>21.25</v>
      </c>
      <c r="I16">
        <v>8.4</v>
      </c>
      <c r="J16">
        <v>0</v>
      </c>
      <c r="K16">
        <v>1</v>
      </c>
      <c r="L16">
        <v>0</v>
      </c>
      <c r="M16">
        <v>0</v>
      </c>
      <c r="N16">
        <v>0</v>
      </c>
      <c r="O16" s="3">
        <f t="shared" ref="O16:O47" si="3">SUM(E16:N16)</f>
        <v>30.65</v>
      </c>
    </row>
    <row r="17" spans="1:15" ht="33" customHeight="1" x14ac:dyDescent="0.2">
      <c r="A17" s="6" t="s">
        <v>22</v>
      </c>
      <c r="B17" t="s">
        <v>28</v>
      </c>
      <c r="C17" s="6" t="s">
        <v>56</v>
      </c>
      <c r="D17" s="6"/>
      <c r="E17">
        <v>0</v>
      </c>
      <c r="F17">
        <v>0</v>
      </c>
      <c r="G17">
        <v>0</v>
      </c>
      <c r="H17">
        <v>1.8</v>
      </c>
      <c r="I17">
        <v>4</v>
      </c>
      <c r="J17">
        <v>1.2</v>
      </c>
      <c r="K17">
        <v>1</v>
      </c>
      <c r="L17">
        <v>0</v>
      </c>
      <c r="M17">
        <v>0</v>
      </c>
      <c r="N17">
        <v>0</v>
      </c>
      <c r="O17" s="3">
        <f t="shared" si="3"/>
        <v>8</v>
      </c>
    </row>
    <row r="18" spans="1:15" ht="33" customHeight="1" x14ac:dyDescent="0.2">
      <c r="A18" s="6" t="s">
        <v>22</v>
      </c>
      <c r="B18" t="s">
        <v>28</v>
      </c>
      <c r="C18" s="6" t="s">
        <v>57</v>
      </c>
      <c r="D18" s="6"/>
      <c r="E18">
        <v>0</v>
      </c>
      <c r="F18">
        <v>0</v>
      </c>
      <c r="G18">
        <v>0.6</v>
      </c>
      <c r="H18">
        <v>7.45</v>
      </c>
      <c r="I18">
        <v>0.8</v>
      </c>
      <c r="J18">
        <v>1</v>
      </c>
      <c r="K18">
        <v>0</v>
      </c>
      <c r="L18">
        <v>0</v>
      </c>
      <c r="M18">
        <v>0</v>
      </c>
      <c r="N18">
        <v>0</v>
      </c>
      <c r="O18" s="3">
        <f t="shared" si="3"/>
        <v>9.8500000000000014</v>
      </c>
    </row>
    <row r="19" spans="1:15" ht="33" customHeight="1" x14ac:dyDescent="0.2">
      <c r="A19" s="6" t="s">
        <v>22</v>
      </c>
      <c r="B19" t="s">
        <v>28</v>
      </c>
      <c r="C19" s="6" t="s">
        <v>58</v>
      </c>
      <c r="D19" s="6"/>
      <c r="E19">
        <v>0</v>
      </c>
      <c r="F19">
        <v>0</v>
      </c>
      <c r="G19">
        <v>0</v>
      </c>
      <c r="H19">
        <v>0</v>
      </c>
      <c r="I19">
        <v>2.5</v>
      </c>
      <c r="J19">
        <v>1</v>
      </c>
      <c r="K19">
        <v>0</v>
      </c>
      <c r="L19">
        <v>0</v>
      </c>
      <c r="M19">
        <v>0</v>
      </c>
      <c r="N19">
        <v>0</v>
      </c>
      <c r="O19" s="3">
        <f t="shared" si="3"/>
        <v>3.5</v>
      </c>
    </row>
    <row r="20" spans="1:15" ht="33" customHeight="1" x14ac:dyDescent="0.2">
      <c r="A20" s="6" t="s">
        <v>22</v>
      </c>
      <c r="B20" t="s">
        <v>27</v>
      </c>
      <c r="C20" s="6" t="s">
        <v>59</v>
      </c>
      <c r="D20" s="6"/>
      <c r="E20">
        <v>0</v>
      </c>
      <c r="F20">
        <v>0</v>
      </c>
      <c r="G20">
        <v>5.7</v>
      </c>
      <c r="H20">
        <v>20.8</v>
      </c>
      <c r="I20">
        <v>7.6</v>
      </c>
      <c r="J20">
        <v>2.4</v>
      </c>
      <c r="K20">
        <v>0</v>
      </c>
      <c r="L20">
        <v>0</v>
      </c>
      <c r="M20">
        <v>0</v>
      </c>
      <c r="N20">
        <v>0</v>
      </c>
      <c r="O20" s="3">
        <f t="shared" si="3"/>
        <v>36.5</v>
      </c>
    </row>
    <row r="21" spans="1:15" ht="33" customHeight="1" x14ac:dyDescent="0.2">
      <c r="A21" s="6" t="s">
        <v>22</v>
      </c>
      <c r="B21" t="s">
        <v>27</v>
      </c>
      <c r="C21" s="6" t="s">
        <v>60</v>
      </c>
      <c r="D21" s="6"/>
      <c r="E21">
        <v>0</v>
      </c>
      <c r="F21">
        <v>6.09</v>
      </c>
      <c r="G21">
        <v>14</v>
      </c>
      <c r="H21">
        <v>22.16</v>
      </c>
      <c r="I21">
        <v>15.27</v>
      </c>
      <c r="J21">
        <v>18.86</v>
      </c>
      <c r="K21">
        <v>1</v>
      </c>
      <c r="L21">
        <v>0</v>
      </c>
      <c r="M21">
        <v>0</v>
      </c>
      <c r="N21">
        <v>0</v>
      </c>
      <c r="O21" s="3">
        <f t="shared" si="3"/>
        <v>77.38</v>
      </c>
    </row>
    <row r="22" spans="1:15" ht="33" customHeight="1" x14ac:dyDescent="0.2">
      <c r="A22" s="6" t="s">
        <v>22</v>
      </c>
      <c r="B22" t="s">
        <v>27</v>
      </c>
      <c r="C22" s="6" t="s">
        <v>61</v>
      </c>
      <c r="D22" s="6"/>
      <c r="E22">
        <v>0</v>
      </c>
      <c r="F22">
        <v>1.85</v>
      </c>
      <c r="G22">
        <v>5</v>
      </c>
      <c r="H22">
        <v>24.6</v>
      </c>
      <c r="I22">
        <v>6.85</v>
      </c>
      <c r="J22">
        <v>2</v>
      </c>
      <c r="K22">
        <v>0.8</v>
      </c>
      <c r="L22">
        <v>1</v>
      </c>
      <c r="M22">
        <v>0</v>
      </c>
      <c r="N22">
        <v>0</v>
      </c>
      <c r="O22" s="3">
        <f t="shared" si="3"/>
        <v>42.1</v>
      </c>
    </row>
    <row r="23" spans="1:15" ht="33" customHeight="1" x14ac:dyDescent="0.2">
      <c r="A23" s="6" t="s">
        <v>22</v>
      </c>
      <c r="B23" t="s">
        <v>27</v>
      </c>
      <c r="C23" s="6" t="s">
        <v>62</v>
      </c>
      <c r="D23" s="6"/>
      <c r="E23">
        <v>0</v>
      </c>
      <c r="F23">
        <v>0</v>
      </c>
      <c r="G23">
        <v>15</v>
      </c>
      <c r="H23">
        <v>18.399999999999999</v>
      </c>
      <c r="I23">
        <v>14.4</v>
      </c>
      <c r="J23">
        <v>4.5999999999999996</v>
      </c>
      <c r="K23">
        <v>1.6</v>
      </c>
      <c r="L23">
        <v>0</v>
      </c>
      <c r="M23">
        <v>0</v>
      </c>
      <c r="N23">
        <v>0</v>
      </c>
      <c r="O23" s="3">
        <f t="shared" si="3"/>
        <v>54</v>
      </c>
    </row>
    <row r="24" spans="1:15" ht="33" customHeight="1" x14ac:dyDescent="0.2">
      <c r="A24" s="6" t="s">
        <v>22</v>
      </c>
      <c r="B24" t="s">
        <v>27</v>
      </c>
      <c r="C24" s="6" t="s">
        <v>63</v>
      </c>
      <c r="D24" s="6"/>
      <c r="E24">
        <v>0</v>
      </c>
      <c r="F24">
        <v>2.1</v>
      </c>
      <c r="G24">
        <v>15.4</v>
      </c>
      <c r="H24">
        <v>15.27</v>
      </c>
      <c r="I24">
        <v>19.399999999999999</v>
      </c>
      <c r="J24">
        <v>0</v>
      </c>
      <c r="K24">
        <v>1</v>
      </c>
      <c r="L24">
        <v>0</v>
      </c>
      <c r="M24">
        <v>0</v>
      </c>
      <c r="N24">
        <v>0</v>
      </c>
      <c r="O24" s="3">
        <f t="shared" si="3"/>
        <v>53.169999999999995</v>
      </c>
    </row>
    <row r="25" spans="1:15" ht="33" customHeight="1" x14ac:dyDescent="0.2">
      <c r="A25" s="6" t="s">
        <v>22</v>
      </c>
      <c r="B25" t="s">
        <v>27</v>
      </c>
      <c r="C25" s="6" t="s">
        <v>64</v>
      </c>
      <c r="D25" s="6"/>
      <c r="E25">
        <v>0</v>
      </c>
      <c r="F25">
        <v>6.6</v>
      </c>
      <c r="G25">
        <v>13.9</v>
      </c>
      <c r="H25">
        <v>29.04</v>
      </c>
      <c r="I25">
        <v>19.579999999999998</v>
      </c>
      <c r="J25">
        <v>2</v>
      </c>
      <c r="K25">
        <v>1</v>
      </c>
      <c r="L25">
        <v>0</v>
      </c>
      <c r="M25">
        <v>0</v>
      </c>
      <c r="N25">
        <v>0</v>
      </c>
      <c r="O25" s="3">
        <f t="shared" si="3"/>
        <v>72.12</v>
      </c>
    </row>
    <row r="26" spans="1:15" ht="33" customHeight="1" x14ac:dyDescent="0.2">
      <c r="A26" s="6" t="s">
        <v>22</v>
      </c>
      <c r="B26" t="s">
        <v>27</v>
      </c>
      <c r="C26" s="6" t="s">
        <v>65</v>
      </c>
      <c r="D26" s="6"/>
      <c r="E26">
        <v>0</v>
      </c>
      <c r="F26">
        <v>6</v>
      </c>
      <c r="G26">
        <v>21</v>
      </c>
      <c r="H26">
        <v>30.01</v>
      </c>
      <c r="I26">
        <v>25.83</v>
      </c>
      <c r="J26">
        <v>0</v>
      </c>
      <c r="K26">
        <v>2</v>
      </c>
      <c r="L26">
        <v>0</v>
      </c>
      <c r="M26">
        <v>0</v>
      </c>
      <c r="N26">
        <v>0</v>
      </c>
      <c r="O26" s="3">
        <f t="shared" si="3"/>
        <v>84.84</v>
      </c>
    </row>
    <row r="27" spans="1:15" ht="33" customHeight="1" x14ac:dyDescent="0.2">
      <c r="A27" s="6" t="s">
        <v>22</v>
      </c>
      <c r="B27" t="s">
        <v>27</v>
      </c>
      <c r="C27" s="6" t="s">
        <v>66</v>
      </c>
      <c r="D27" s="6"/>
      <c r="E27">
        <v>2</v>
      </c>
      <c r="F27">
        <v>2</v>
      </c>
      <c r="G27">
        <v>16.2</v>
      </c>
      <c r="H27">
        <v>34.82</v>
      </c>
      <c r="I27">
        <v>25.84</v>
      </c>
      <c r="J27">
        <v>4</v>
      </c>
      <c r="K27">
        <v>0</v>
      </c>
      <c r="L27">
        <v>0</v>
      </c>
      <c r="M27">
        <v>0</v>
      </c>
      <c r="N27">
        <v>0</v>
      </c>
      <c r="O27" s="3">
        <f t="shared" si="3"/>
        <v>84.86</v>
      </c>
    </row>
    <row r="28" spans="1:15" ht="33" customHeight="1" x14ac:dyDescent="0.2">
      <c r="A28" s="6" t="s">
        <v>22</v>
      </c>
      <c r="B28" t="s">
        <v>27</v>
      </c>
      <c r="C28" s="6" t="s">
        <v>67</v>
      </c>
      <c r="D28" s="6"/>
      <c r="E28">
        <v>0</v>
      </c>
      <c r="F28">
        <v>18.420000000000002</v>
      </c>
      <c r="G28">
        <v>34.869999999999997</v>
      </c>
      <c r="H28">
        <v>89.86</v>
      </c>
      <c r="I28">
        <v>48.3</v>
      </c>
      <c r="J28">
        <v>8.4600000000000009</v>
      </c>
      <c r="K28">
        <v>2</v>
      </c>
      <c r="L28">
        <v>0.6</v>
      </c>
      <c r="M28">
        <v>0</v>
      </c>
      <c r="N28">
        <v>0</v>
      </c>
      <c r="O28" s="3">
        <f t="shared" si="3"/>
        <v>202.51</v>
      </c>
    </row>
    <row r="29" spans="1:15" ht="33" customHeight="1" x14ac:dyDescent="0.2">
      <c r="A29" s="6" t="s">
        <v>22</v>
      </c>
      <c r="B29" t="s">
        <v>27</v>
      </c>
      <c r="C29" s="6" t="s">
        <v>68</v>
      </c>
      <c r="D29" s="6"/>
      <c r="E29">
        <v>0</v>
      </c>
      <c r="F29">
        <v>7.46</v>
      </c>
      <c r="G29">
        <v>4.3899999999999997</v>
      </c>
      <c r="H29">
        <v>17.8</v>
      </c>
      <c r="I29">
        <v>15.65</v>
      </c>
      <c r="J29">
        <v>2</v>
      </c>
      <c r="K29">
        <v>0</v>
      </c>
      <c r="L29">
        <v>0.4</v>
      </c>
      <c r="M29">
        <v>0</v>
      </c>
      <c r="N29">
        <v>0</v>
      </c>
      <c r="O29" s="3">
        <f t="shared" si="3"/>
        <v>47.699999999999996</v>
      </c>
    </row>
    <row r="30" spans="1:15" ht="33" customHeight="1" x14ac:dyDescent="0.2">
      <c r="A30" s="6" t="s">
        <v>22</v>
      </c>
      <c r="B30" t="s">
        <v>27</v>
      </c>
      <c r="C30" s="6" t="s">
        <v>69</v>
      </c>
      <c r="D30" s="6"/>
      <c r="E30">
        <v>0</v>
      </c>
      <c r="F30">
        <v>7</v>
      </c>
      <c r="G30">
        <v>51</v>
      </c>
      <c r="H30">
        <v>23.24</v>
      </c>
      <c r="I30">
        <v>35.89</v>
      </c>
      <c r="J30">
        <v>4</v>
      </c>
      <c r="K30">
        <v>2</v>
      </c>
      <c r="L30">
        <v>1</v>
      </c>
      <c r="M30">
        <v>0</v>
      </c>
      <c r="N30">
        <v>0</v>
      </c>
      <c r="O30" s="3">
        <f t="shared" si="3"/>
        <v>124.13</v>
      </c>
    </row>
    <row r="31" spans="1:15" ht="33" customHeight="1" x14ac:dyDescent="0.2">
      <c r="A31" s="6" t="s">
        <v>22</v>
      </c>
      <c r="B31" t="s">
        <v>27</v>
      </c>
      <c r="C31" s="6" t="s">
        <v>70</v>
      </c>
      <c r="D31" s="6"/>
      <c r="E31">
        <v>0</v>
      </c>
      <c r="F31">
        <v>1</v>
      </c>
      <c r="G31">
        <v>38</v>
      </c>
      <c r="H31">
        <v>65.63</v>
      </c>
      <c r="I31">
        <v>73.64</v>
      </c>
      <c r="J31">
        <v>25</v>
      </c>
      <c r="K31">
        <v>5</v>
      </c>
      <c r="L31">
        <v>1</v>
      </c>
      <c r="M31">
        <v>0</v>
      </c>
      <c r="N31">
        <v>0</v>
      </c>
      <c r="O31" s="3">
        <f t="shared" si="3"/>
        <v>209.26999999999998</v>
      </c>
    </row>
    <row r="32" spans="1:15" ht="33" customHeight="1" x14ac:dyDescent="0.2">
      <c r="A32" s="6" t="s">
        <v>22</v>
      </c>
      <c r="B32" t="s">
        <v>27</v>
      </c>
      <c r="C32" s="6" t="s">
        <v>71</v>
      </c>
      <c r="D32" s="6"/>
      <c r="E32">
        <v>0</v>
      </c>
      <c r="F32">
        <v>5</v>
      </c>
      <c r="G32">
        <v>16.13</v>
      </c>
      <c r="H32">
        <v>42.19</v>
      </c>
      <c r="I32">
        <v>27.45</v>
      </c>
      <c r="J32">
        <v>6</v>
      </c>
      <c r="K32">
        <v>0</v>
      </c>
      <c r="L32">
        <v>0</v>
      </c>
      <c r="M32">
        <v>0</v>
      </c>
      <c r="N32">
        <v>0</v>
      </c>
      <c r="O32" s="3">
        <f t="shared" si="3"/>
        <v>96.77</v>
      </c>
    </row>
    <row r="33" spans="1:15" ht="33" customHeight="1" x14ac:dyDescent="0.2">
      <c r="A33" s="6" t="s">
        <v>22</v>
      </c>
      <c r="B33" t="s">
        <v>27</v>
      </c>
      <c r="C33" s="6" t="s">
        <v>72</v>
      </c>
      <c r="D33" s="6"/>
      <c r="E33">
        <v>0</v>
      </c>
      <c r="F33">
        <v>1.6</v>
      </c>
      <c r="G33">
        <v>15</v>
      </c>
      <c r="H33">
        <v>27.25</v>
      </c>
      <c r="I33">
        <v>15.23</v>
      </c>
      <c r="J33">
        <v>4.38</v>
      </c>
      <c r="K33">
        <v>1</v>
      </c>
      <c r="L33">
        <v>0</v>
      </c>
      <c r="M33">
        <v>0</v>
      </c>
      <c r="N33">
        <v>0</v>
      </c>
      <c r="O33" s="3">
        <f t="shared" si="3"/>
        <v>64.460000000000008</v>
      </c>
    </row>
    <row r="34" spans="1:15" ht="33" customHeight="1" x14ac:dyDescent="0.2">
      <c r="A34" s="6" t="s">
        <v>22</v>
      </c>
      <c r="B34" t="s">
        <v>27</v>
      </c>
      <c r="C34" s="6" t="s">
        <v>73</v>
      </c>
      <c r="D34" s="6"/>
      <c r="E34">
        <v>0</v>
      </c>
      <c r="F34">
        <v>0.4</v>
      </c>
      <c r="G34">
        <v>3.6</v>
      </c>
      <c r="H34">
        <v>20.149999999999999</v>
      </c>
      <c r="I34">
        <v>7.17</v>
      </c>
      <c r="J34">
        <v>4</v>
      </c>
      <c r="K34">
        <v>1</v>
      </c>
      <c r="L34">
        <v>0</v>
      </c>
      <c r="M34">
        <v>0</v>
      </c>
      <c r="N34">
        <v>0</v>
      </c>
      <c r="O34" s="3">
        <f t="shared" si="3"/>
        <v>36.32</v>
      </c>
    </row>
    <row r="35" spans="1:15" ht="33" customHeight="1" x14ac:dyDescent="0.2">
      <c r="A35" s="6" t="s">
        <v>22</v>
      </c>
      <c r="B35" t="s">
        <v>27</v>
      </c>
      <c r="C35" s="6" t="s">
        <v>74</v>
      </c>
      <c r="D35" s="6"/>
      <c r="E35">
        <v>0</v>
      </c>
      <c r="F35">
        <v>1</v>
      </c>
      <c r="G35">
        <v>2</v>
      </c>
      <c r="H35">
        <v>1</v>
      </c>
      <c r="I35">
        <v>3</v>
      </c>
      <c r="J35">
        <v>0</v>
      </c>
      <c r="K35">
        <v>1</v>
      </c>
      <c r="L35">
        <v>0</v>
      </c>
      <c r="M35">
        <v>0</v>
      </c>
      <c r="N35">
        <v>0</v>
      </c>
      <c r="O35" s="3">
        <f t="shared" si="3"/>
        <v>8</v>
      </c>
    </row>
    <row r="36" spans="1:15" ht="33" customHeight="1" x14ac:dyDescent="0.2">
      <c r="A36" s="6" t="s">
        <v>22</v>
      </c>
      <c r="B36" t="s">
        <v>27</v>
      </c>
      <c r="C36" s="6" t="s">
        <v>75</v>
      </c>
      <c r="D36" s="6"/>
      <c r="E36">
        <v>0</v>
      </c>
      <c r="F36">
        <v>5</v>
      </c>
      <c r="G36">
        <v>29</v>
      </c>
      <c r="H36">
        <v>27.25</v>
      </c>
      <c r="I36">
        <v>19.37</v>
      </c>
      <c r="J36">
        <v>8.6999999999999993</v>
      </c>
      <c r="K36">
        <v>7</v>
      </c>
      <c r="L36">
        <v>1</v>
      </c>
      <c r="M36">
        <v>0</v>
      </c>
      <c r="N36">
        <v>0</v>
      </c>
      <c r="O36" s="3">
        <f t="shared" si="3"/>
        <v>97.320000000000007</v>
      </c>
    </row>
    <row r="37" spans="1:15" ht="33" customHeight="1" x14ac:dyDescent="0.2">
      <c r="A37" s="6" t="s">
        <v>22</v>
      </c>
      <c r="B37" t="s">
        <v>27</v>
      </c>
      <c r="C37" s="6" t="s">
        <v>76</v>
      </c>
      <c r="D37" s="6"/>
      <c r="E37">
        <v>0</v>
      </c>
      <c r="F37">
        <v>8.8699999999999992</v>
      </c>
      <c r="G37">
        <v>32.64</v>
      </c>
      <c r="H37">
        <v>82.33</v>
      </c>
      <c r="I37">
        <v>32.33</v>
      </c>
      <c r="J37">
        <v>1</v>
      </c>
      <c r="K37">
        <v>1</v>
      </c>
      <c r="L37">
        <v>0</v>
      </c>
      <c r="M37">
        <v>0</v>
      </c>
      <c r="N37">
        <v>0</v>
      </c>
      <c r="O37" s="3">
        <f t="shared" si="3"/>
        <v>158.17000000000002</v>
      </c>
    </row>
    <row r="38" spans="1:15" ht="33" customHeight="1" x14ac:dyDescent="0.2">
      <c r="A38" s="6" t="s">
        <v>22</v>
      </c>
      <c r="B38" t="s">
        <v>27</v>
      </c>
      <c r="C38" s="6" t="s">
        <v>77</v>
      </c>
      <c r="D38" s="6"/>
      <c r="E38">
        <v>0</v>
      </c>
      <c r="F38">
        <v>11.1</v>
      </c>
      <c r="G38">
        <v>70.7</v>
      </c>
      <c r="H38">
        <v>140.19999999999999</v>
      </c>
      <c r="I38">
        <v>106.6</v>
      </c>
      <c r="J38">
        <v>1</v>
      </c>
      <c r="K38">
        <v>13.2</v>
      </c>
      <c r="L38">
        <v>0</v>
      </c>
      <c r="M38">
        <v>0</v>
      </c>
      <c r="N38">
        <v>0</v>
      </c>
      <c r="O38" s="3">
        <f t="shared" si="3"/>
        <v>342.8</v>
      </c>
    </row>
    <row r="39" spans="1:15" ht="33" customHeight="1" x14ac:dyDescent="0.2">
      <c r="A39" s="6" t="s">
        <v>22</v>
      </c>
      <c r="B39" t="s">
        <v>27</v>
      </c>
      <c r="C39" s="6" t="s">
        <v>78</v>
      </c>
      <c r="D39" s="6"/>
      <c r="E39">
        <v>0</v>
      </c>
      <c r="F39">
        <v>3.8</v>
      </c>
      <c r="G39">
        <v>34.56</v>
      </c>
      <c r="H39">
        <v>47.99</v>
      </c>
      <c r="I39">
        <v>29.98</v>
      </c>
      <c r="J39">
        <v>20.82</v>
      </c>
      <c r="K39">
        <v>7.85</v>
      </c>
      <c r="L39">
        <v>0</v>
      </c>
      <c r="M39">
        <v>1</v>
      </c>
      <c r="N39">
        <v>0</v>
      </c>
      <c r="O39" s="3">
        <f t="shared" si="3"/>
        <v>146</v>
      </c>
    </row>
    <row r="40" spans="1:15" ht="33" customHeight="1" x14ac:dyDescent="0.2">
      <c r="A40" s="6" t="s">
        <v>22</v>
      </c>
      <c r="B40" t="s">
        <v>27</v>
      </c>
      <c r="C40" s="6" t="s">
        <v>79</v>
      </c>
      <c r="D40" s="6"/>
      <c r="E40">
        <v>30.94</v>
      </c>
      <c r="F40">
        <v>10</v>
      </c>
      <c r="G40">
        <v>33.729999999999997</v>
      </c>
      <c r="H40">
        <v>74.14</v>
      </c>
      <c r="I40">
        <v>55.1</v>
      </c>
      <c r="J40">
        <v>0</v>
      </c>
      <c r="K40">
        <v>5</v>
      </c>
      <c r="L40">
        <v>0.5</v>
      </c>
      <c r="M40">
        <v>0</v>
      </c>
      <c r="N40">
        <v>0</v>
      </c>
      <c r="O40" s="3">
        <f t="shared" si="3"/>
        <v>209.41</v>
      </c>
    </row>
    <row r="41" spans="1:15" ht="33" customHeight="1" x14ac:dyDescent="0.2">
      <c r="A41" s="6" t="s">
        <v>22</v>
      </c>
      <c r="B41" t="s">
        <v>27</v>
      </c>
      <c r="C41" s="6" t="s">
        <v>80</v>
      </c>
      <c r="D41" s="6"/>
      <c r="E41">
        <v>6.37</v>
      </c>
      <c r="F41">
        <v>0</v>
      </c>
      <c r="G41">
        <v>36.130000000000003</v>
      </c>
      <c r="H41">
        <v>33.5</v>
      </c>
      <c r="I41">
        <v>22.47</v>
      </c>
      <c r="J41">
        <v>3.83</v>
      </c>
      <c r="K41">
        <v>2</v>
      </c>
      <c r="L41">
        <v>0</v>
      </c>
      <c r="M41">
        <v>0</v>
      </c>
      <c r="N41">
        <v>0</v>
      </c>
      <c r="O41" s="3">
        <f t="shared" si="3"/>
        <v>104.3</v>
      </c>
    </row>
    <row r="42" spans="1:15" ht="33" customHeight="1" x14ac:dyDescent="0.2">
      <c r="A42" s="6" t="s">
        <v>22</v>
      </c>
      <c r="B42" t="s">
        <v>27</v>
      </c>
      <c r="C42" s="6" t="s">
        <v>81</v>
      </c>
      <c r="D42" s="6"/>
      <c r="E42">
        <v>0</v>
      </c>
      <c r="F42">
        <v>2.2000000000000002</v>
      </c>
      <c r="G42">
        <v>18.68</v>
      </c>
      <c r="H42">
        <v>24.85</v>
      </c>
      <c r="I42">
        <v>22.06</v>
      </c>
      <c r="J42">
        <v>4.4000000000000004</v>
      </c>
      <c r="K42">
        <v>1</v>
      </c>
      <c r="L42">
        <v>0</v>
      </c>
      <c r="M42">
        <v>0</v>
      </c>
      <c r="N42">
        <v>0</v>
      </c>
      <c r="O42" s="3">
        <f t="shared" si="3"/>
        <v>73.190000000000012</v>
      </c>
    </row>
    <row r="43" spans="1:15" ht="33" customHeight="1" x14ac:dyDescent="0.2">
      <c r="A43" s="6" t="s">
        <v>22</v>
      </c>
      <c r="B43" t="s">
        <v>27</v>
      </c>
      <c r="C43" s="6" t="s">
        <v>82</v>
      </c>
      <c r="D43" s="6"/>
      <c r="E43">
        <v>0</v>
      </c>
      <c r="F43">
        <v>8.6</v>
      </c>
      <c r="G43">
        <v>17.899999999999999</v>
      </c>
      <c r="H43">
        <v>78.02</v>
      </c>
      <c r="I43">
        <v>40</v>
      </c>
      <c r="J43">
        <v>8.7799999999999994</v>
      </c>
      <c r="K43">
        <v>1</v>
      </c>
      <c r="L43">
        <v>0</v>
      </c>
      <c r="M43">
        <v>0</v>
      </c>
      <c r="N43">
        <v>0</v>
      </c>
      <c r="O43" s="3">
        <f t="shared" si="3"/>
        <v>154.29999999999998</v>
      </c>
    </row>
    <row r="44" spans="1:15" ht="33" customHeight="1" x14ac:dyDescent="0.2">
      <c r="A44" s="6" t="s">
        <v>22</v>
      </c>
      <c r="B44" t="s">
        <v>27</v>
      </c>
      <c r="C44" s="6" t="s">
        <v>83</v>
      </c>
      <c r="D44" s="6"/>
      <c r="E44">
        <v>0</v>
      </c>
      <c r="F44">
        <v>14.5</v>
      </c>
      <c r="G44">
        <v>18.399999999999999</v>
      </c>
      <c r="H44">
        <v>41.9</v>
      </c>
      <c r="I44">
        <v>26.5</v>
      </c>
      <c r="J44">
        <v>3</v>
      </c>
      <c r="K44">
        <v>1</v>
      </c>
      <c r="L44">
        <v>5</v>
      </c>
      <c r="M44">
        <v>0</v>
      </c>
      <c r="N44">
        <v>0</v>
      </c>
      <c r="O44" s="3">
        <f t="shared" si="3"/>
        <v>110.3</v>
      </c>
    </row>
    <row r="45" spans="1:15" ht="33" customHeight="1" x14ac:dyDescent="0.2">
      <c r="A45" s="6" t="s">
        <v>22</v>
      </c>
      <c r="B45" t="s">
        <v>27</v>
      </c>
      <c r="C45" s="6" t="s">
        <v>84</v>
      </c>
      <c r="D45" s="6"/>
      <c r="E45">
        <v>4</v>
      </c>
      <c r="F45">
        <v>7.4</v>
      </c>
      <c r="G45">
        <v>16</v>
      </c>
      <c r="H45">
        <v>41.32</v>
      </c>
      <c r="I45">
        <v>27.54</v>
      </c>
      <c r="J45">
        <v>2</v>
      </c>
      <c r="K45">
        <v>0</v>
      </c>
      <c r="L45">
        <v>0</v>
      </c>
      <c r="M45">
        <v>0</v>
      </c>
      <c r="N45">
        <v>0</v>
      </c>
      <c r="O45" s="3">
        <f t="shared" si="3"/>
        <v>98.259999999999991</v>
      </c>
    </row>
    <row r="46" spans="1:15" ht="33" customHeight="1" x14ac:dyDescent="0.2">
      <c r="A46" s="6" t="s">
        <v>22</v>
      </c>
      <c r="B46" t="s">
        <v>27</v>
      </c>
      <c r="C46" s="6" t="s">
        <v>85</v>
      </c>
      <c r="D46" s="6"/>
      <c r="E46">
        <v>0</v>
      </c>
      <c r="F46">
        <v>4.21</v>
      </c>
      <c r="G46">
        <v>50.2</v>
      </c>
      <c r="H46">
        <v>96.57</v>
      </c>
      <c r="I46">
        <v>48.36</v>
      </c>
      <c r="J46">
        <v>2.16</v>
      </c>
      <c r="K46">
        <v>0</v>
      </c>
      <c r="L46">
        <v>0</v>
      </c>
      <c r="M46">
        <v>0</v>
      </c>
      <c r="N46">
        <v>0</v>
      </c>
      <c r="O46" s="3">
        <f t="shared" si="3"/>
        <v>201.49999999999997</v>
      </c>
    </row>
    <row r="47" spans="1:15" ht="33" customHeight="1" x14ac:dyDescent="0.2">
      <c r="A47" s="6" t="s">
        <v>22</v>
      </c>
      <c r="B47" t="s">
        <v>27</v>
      </c>
      <c r="C47" s="6" t="s">
        <v>86</v>
      </c>
      <c r="D47" s="6"/>
      <c r="E47">
        <v>0</v>
      </c>
      <c r="F47">
        <v>0</v>
      </c>
      <c r="G47">
        <v>3</v>
      </c>
      <c r="H47">
        <v>14.1</v>
      </c>
      <c r="I47">
        <v>5.8</v>
      </c>
      <c r="J47">
        <v>3</v>
      </c>
      <c r="K47">
        <v>1</v>
      </c>
      <c r="L47">
        <v>0</v>
      </c>
      <c r="M47">
        <v>0</v>
      </c>
      <c r="N47">
        <v>0</v>
      </c>
      <c r="O47" s="3">
        <f t="shared" si="3"/>
        <v>26.900000000000002</v>
      </c>
    </row>
    <row r="48" spans="1:15" ht="33" customHeight="1" x14ac:dyDescent="0.2">
      <c r="A48" s="6" t="s">
        <v>22</v>
      </c>
      <c r="B48" t="s">
        <v>27</v>
      </c>
      <c r="C48" s="6" t="s">
        <v>87</v>
      </c>
      <c r="D48" s="6"/>
      <c r="E48">
        <v>0</v>
      </c>
      <c r="F48">
        <v>5.1100000000000003</v>
      </c>
      <c r="G48">
        <v>14.2</v>
      </c>
      <c r="H48">
        <v>36.43</v>
      </c>
      <c r="I48">
        <v>27.73</v>
      </c>
      <c r="J48">
        <v>6</v>
      </c>
      <c r="K48">
        <v>3.5</v>
      </c>
      <c r="L48">
        <v>2.8</v>
      </c>
      <c r="M48">
        <v>0</v>
      </c>
      <c r="N48">
        <v>0</v>
      </c>
      <c r="O48" s="3">
        <f t="shared" ref="O48:O79" si="4">SUM(E48:N48)</f>
        <v>95.77</v>
      </c>
    </row>
    <row r="49" spans="1:15" ht="33" customHeight="1" x14ac:dyDescent="0.2">
      <c r="A49" s="6" t="s">
        <v>22</v>
      </c>
      <c r="B49" t="s">
        <v>27</v>
      </c>
      <c r="C49" s="6" t="s">
        <v>88</v>
      </c>
      <c r="D49" s="6"/>
      <c r="E49">
        <v>0</v>
      </c>
      <c r="F49">
        <v>0</v>
      </c>
      <c r="G49">
        <v>2.4</v>
      </c>
      <c r="H49">
        <v>2.4</v>
      </c>
      <c r="I49">
        <v>4.5</v>
      </c>
      <c r="J49">
        <v>0</v>
      </c>
      <c r="K49">
        <v>1.3</v>
      </c>
      <c r="L49">
        <v>0</v>
      </c>
      <c r="M49">
        <v>0</v>
      </c>
      <c r="N49">
        <v>0</v>
      </c>
      <c r="O49" s="3">
        <f t="shared" si="4"/>
        <v>10.600000000000001</v>
      </c>
    </row>
    <row r="50" spans="1:15" ht="33" customHeight="1" x14ac:dyDescent="0.2">
      <c r="A50" s="6" t="s">
        <v>22</v>
      </c>
      <c r="B50" t="s">
        <v>27</v>
      </c>
      <c r="C50" s="6" t="s">
        <v>89</v>
      </c>
      <c r="D50" s="6"/>
      <c r="E50">
        <v>0</v>
      </c>
      <c r="F50">
        <v>0</v>
      </c>
      <c r="G50">
        <v>8.75</v>
      </c>
      <c r="H50">
        <v>11.19</v>
      </c>
      <c r="I50">
        <v>13.2</v>
      </c>
      <c r="J50">
        <v>2</v>
      </c>
      <c r="K50">
        <v>0</v>
      </c>
      <c r="L50">
        <v>0</v>
      </c>
      <c r="M50">
        <v>0</v>
      </c>
      <c r="N50">
        <v>0</v>
      </c>
      <c r="O50" s="3">
        <f t="shared" si="4"/>
        <v>35.14</v>
      </c>
    </row>
    <row r="51" spans="1:15" ht="33" customHeight="1" x14ac:dyDescent="0.2">
      <c r="A51" s="6" t="s">
        <v>22</v>
      </c>
      <c r="B51" t="s">
        <v>27</v>
      </c>
      <c r="C51" s="6" t="s">
        <v>90</v>
      </c>
      <c r="D51" s="6"/>
      <c r="E51">
        <v>0</v>
      </c>
      <c r="F51">
        <v>0</v>
      </c>
      <c r="G51">
        <v>1</v>
      </c>
      <c r="H51">
        <v>2.4</v>
      </c>
      <c r="I51">
        <v>0.8</v>
      </c>
      <c r="J51">
        <v>0</v>
      </c>
      <c r="K51">
        <v>0</v>
      </c>
      <c r="L51">
        <v>0</v>
      </c>
      <c r="M51">
        <v>0</v>
      </c>
      <c r="N51">
        <v>0</v>
      </c>
      <c r="O51" s="3">
        <f t="shared" si="4"/>
        <v>4.2</v>
      </c>
    </row>
    <row r="52" spans="1:15" ht="33" customHeight="1" x14ac:dyDescent="0.2">
      <c r="A52" s="6" t="s">
        <v>22</v>
      </c>
      <c r="B52" t="s">
        <v>27</v>
      </c>
      <c r="C52" s="6" t="s">
        <v>91</v>
      </c>
      <c r="D52" s="6"/>
      <c r="E52">
        <v>0</v>
      </c>
      <c r="F52">
        <v>1</v>
      </c>
      <c r="G52">
        <v>0</v>
      </c>
      <c r="H52">
        <v>27</v>
      </c>
      <c r="I52">
        <v>10</v>
      </c>
      <c r="J52">
        <v>6</v>
      </c>
      <c r="K52">
        <v>0</v>
      </c>
      <c r="L52">
        <v>1</v>
      </c>
      <c r="M52">
        <v>0</v>
      </c>
      <c r="N52">
        <v>0</v>
      </c>
      <c r="O52" s="3">
        <f t="shared" si="4"/>
        <v>45</v>
      </c>
    </row>
    <row r="53" spans="1:15" ht="33" customHeight="1" x14ac:dyDescent="0.2">
      <c r="A53" s="6" t="s">
        <v>22</v>
      </c>
      <c r="B53" t="s">
        <v>27</v>
      </c>
      <c r="C53" s="6" t="s">
        <v>92</v>
      </c>
      <c r="D53" s="6"/>
      <c r="E53">
        <v>0</v>
      </c>
      <c r="F53">
        <v>0</v>
      </c>
      <c r="G53">
        <v>0</v>
      </c>
      <c r="H53">
        <v>0</v>
      </c>
      <c r="I53">
        <v>7</v>
      </c>
      <c r="J53">
        <v>3</v>
      </c>
      <c r="K53">
        <v>0</v>
      </c>
      <c r="L53">
        <v>1</v>
      </c>
      <c r="M53">
        <v>0</v>
      </c>
      <c r="N53">
        <v>0</v>
      </c>
      <c r="O53" s="3">
        <f t="shared" si="4"/>
        <v>11</v>
      </c>
    </row>
    <row r="54" spans="1:15" ht="33" customHeight="1" x14ac:dyDescent="0.2">
      <c r="A54" s="6" t="s">
        <v>22</v>
      </c>
      <c r="B54" t="s">
        <v>27</v>
      </c>
      <c r="C54" s="6" t="s">
        <v>93</v>
      </c>
      <c r="D54" s="6"/>
      <c r="E54">
        <v>0</v>
      </c>
      <c r="F54">
        <v>0</v>
      </c>
      <c r="G54">
        <v>0</v>
      </c>
      <c r="H54">
        <v>14.89</v>
      </c>
      <c r="I54">
        <v>7.8</v>
      </c>
      <c r="J54">
        <v>2.8</v>
      </c>
      <c r="K54">
        <v>1</v>
      </c>
      <c r="L54">
        <v>1</v>
      </c>
      <c r="M54">
        <v>0</v>
      </c>
      <c r="N54">
        <v>0</v>
      </c>
      <c r="O54" s="3">
        <f t="shared" si="4"/>
        <v>27.490000000000002</v>
      </c>
    </row>
    <row r="55" spans="1:15" ht="33" customHeight="1" x14ac:dyDescent="0.2">
      <c r="A55" s="6" t="s">
        <v>22</v>
      </c>
      <c r="B55" t="s">
        <v>27</v>
      </c>
      <c r="C55" s="6" t="s">
        <v>94</v>
      </c>
      <c r="D55" s="6"/>
      <c r="E55">
        <v>12.81</v>
      </c>
      <c r="F55">
        <v>11.32</v>
      </c>
      <c r="G55">
        <v>18.98</v>
      </c>
      <c r="H55">
        <v>63.82</v>
      </c>
      <c r="I55">
        <v>31.67</v>
      </c>
      <c r="J55">
        <v>1.43</v>
      </c>
      <c r="K55">
        <v>2</v>
      </c>
      <c r="L55">
        <v>1</v>
      </c>
      <c r="M55">
        <v>0</v>
      </c>
      <c r="N55">
        <v>0</v>
      </c>
      <c r="O55" s="3">
        <f t="shared" si="4"/>
        <v>143.03000000000003</v>
      </c>
    </row>
    <row r="56" spans="1:15" ht="33" customHeight="1" x14ac:dyDescent="0.2">
      <c r="A56" s="6" t="s">
        <v>22</v>
      </c>
      <c r="B56" t="s">
        <v>27</v>
      </c>
      <c r="C56" s="6" t="s">
        <v>95</v>
      </c>
      <c r="D56" s="6"/>
      <c r="E56">
        <v>0</v>
      </c>
      <c r="F56">
        <v>0</v>
      </c>
      <c r="G56">
        <v>0</v>
      </c>
      <c r="H56">
        <v>0</v>
      </c>
      <c r="I56">
        <v>1.6</v>
      </c>
      <c r="J56">
        <v>0.2</v>
      </c>
      <c r="K56">
        <v>0.4</v>
      </c>
      <c r="L56">
        <v>0</v>
      </c>
      <c r="M56">
        <v>0</v>
      </c>
      <c r="N56">
        <v>0</v>
      </c>
      <c r="O56" s="3">
        <f t="shared" si="4"/>
        <v>2.2000000000000002</v>
      </c>
    </row>
    <row r="57" spans="1:15" ht="33" customHeight="1" x14ac:dyDescent="0.2">
      <c r="A57" s="6" t="s">
        <v>22</v>
      </c>
      <c r="B57" t="s">
        <v>27</v>
      </c>
      <c r="C57" s="6" t="s">
        <v>96</v>
      </c>
      <c r="D57" s="6"/>
      <c r="E57">
        <v>0</v>
      </c>
      <c r="F57">
        <v>1</v>
      </c>
      <c r="G57">
        <v>20.34</v>
      </c>
      <c r="H57">
        <v>39.92</v>
      </c>
      <c r="I57">
        <v>28.51</v>
      </c>
      <c r="J57">
        <v>2</v>
      </c>
      <c r="K57">
        <v>2</v>
      </c>
      <c r="L57">
        <v>0</v>
      </c>
      <c r="M57">
        <v>0</v>
      </c>
      <c r="N57">
        <v>0</v>
      </c>
      <c r="O57" s="3">
        <f t="shared" si="4"/>
        <v>93.77000000000001</v>
      </c>
    </row>
    <row r="58" spans="1:15" ht="33" customHeight="1" x14ac:dyDescent="0.2">
      <c r="A58" s="6" t="s">
        <v>22</v>
      </c>
      <c r="B58" t="s">
        <v>27</v>
      </c>
      <c r="C58" s="6" t="s">
        <v>97</v>
      </c>
      <c r="D58" s="6"/>
      <c r="E58">
        <v>7.64</v>
      </c>
      <c r="F58">
        <v>11.6</v>
      </c>
      <c r="G58">
        <v>59.39</v>
      </c>
      <c r="H58">
        <v>80</v>
      </c>
      <c r="I58">
        <v>70.98</v>
      </c>
      <c r="J58">
        <v>18.170000000000002</v>
      </c>
      <c r="K58">
        <v>2</v>
      </c>
      <c r="L58">
        <v>0</v>
      </c>
      <c r="M58">
        <v>0</v>
      </c>
      <c r="N58">
        <v>0</v>
      </c>
      <c r="O58" s="3">
        <f t="shared" si="4"/>
        <v>249.78000000000003</v>
      </c>
    </row>
    <row r="59" spans="1:15" ht="33" customHeight="1" x14ac:dyDescent="0.2">
      <c r="A59" s="6" t="s">
        <v>22</v>
      </c>
      <c r="B59" t="s">
        <v>27</v>
      </c>
      <c r="C59" s="6" t="s">
        <v>98</v>
      </c>
      <c r="D59" s="6"/>
      <c r="E59">
        <v>1</v>
      </c>
      <c r="F59">
        <v>5.8</v>
      </c>
      <c r="G59">
        <v>16.07</v>
      </c>
      <c r="H59">
        <v>44.55</v>
      </c>
      <c r="I59">
        <v>29.23</v>
      </c>
      <c r="J59">
        <v>2</v>
      </c>
      <c r="K59">
        <v>0</v>
      </c>
      <c r="L59">
        <v>1</v>
      </c>
      <c r="M59">
        <v>0</v>
      </c>
      <c r="N59">
        <v>0</v>
      </c>
      <c r="O59" s="3">
        <f t="shared" si="4"/>
        <v>99.65</v>
      </c>
    </row>
    <row r="60" spans="1:15" ht="33" customHeight="1" x14ac:dyDescent="0.2">
      <c r="A60" s="6" t="s">
        <v>22</v>
      </c>
      <c r="B60" t="s">
        <v>27</v>
      </c>
      <c r="C60" s="6" t="s">
        <v>99</v>
      </c>
      <c r="D60" s="6"/>
      <c r="E60">
        <v>0</v>
      </c>
      <c r="F60">
        <v>0.6</v>
      </c>
      <c r="G60">
        <v>10</v>
      </c>
      <c r="H60">
        <v>27.11</v>
      </c>
      <c r="I60">
        <v>11.97</v>
      </c>
      <c r="J60">
        <v>0.9</v>
      </c>
      <c r="K60">
        <v>1</v>
      </c>
      <c r="L60">
        <v>0</v>
      </c>
      <c r="M60">
        <v>0</v>
      </c>
      <c r="N60">
        <v>0</v>
      </c>
      <c r="O60" s="3">
        <f t="shared" si="4"/>
        <v>51.58</v>
      </c>
    </row>
    <row r="61" spans="1:15" ht="33" customHeight="1" x14ac:dyDescent="0.2">
      <c r="A61" s="6" t="s">
        <v>22</v>
      </c>
      <c r="B61" t="s">
        <v>27</v>
      </c>
      <c r="C61" s="6" t="s">
        <v>100</v>
      </c>
      <c r="D61" s="6"/>
      <c r="E61">
        <v>0</v>
      </c>
      <c r="F61">
        <v>4.95</v>
      </c>
      <c r="G61">
        <v>18</v>
      </c>
      <c r="H61">
        <v>42.93</v>
      </c>
      <c r="I61">
        <v>24.75</v>
      </c>
      <c r="J61">
        <v>4.45</v>
      </c>
      <c r="K61">
        <v>3</v>
      </c>
      <c r="L61">
        <v>1</v>
      </c>
      <c r="M61">
        <v>0</v>
      </c>
      <c r="N61">
        <v>0</v>
      </c>
      <c r="O61" s="3">
        <f t="shared" si="4"/>
        <v>99.08</v>
      </c>
    </row>
    <row r="62" spans="1:15" ht="33" customHeight="1" x14ac:dyDescent="0.2">
      <c r="A62" s="6" t="s">
        <v>22</v>
      </c>
      <c r="B62" t="s">
        <v>27</v>
      </c>
      <c r="C62" s="6" t="s">
        <v>101</v>
      </c>
      <c r="D62" s="6"/>
      <c r="E62">
        <v>0</v>
      </c>
      <c r="F62">
        <v>0</v>
      </c>
      <c r="G62">
        <v>26.63</v>
      </c>
      <c r="H62">
        <v>20.75</v>
      </c>
      <c r="I62">
        <v>25.4</v>
      </c>
      <c r="J62">
        <v>2</v>
      </c>
      <c r="K62">
        <v>1</v>
      </c>
      <c r="L62">
        <v>0</v>
      </c>
      <c r="M62">
        <v>0</v>
      </c>
      <c r="N62">
        <v>0</v>
      </c>
      <c r="O62" s="3">
        <f t="shared" si="4"/>
        <v>75.78</v>
      </c>
    </row>
    <row r="63" spans="1:15" ht="33" customHeight="1" x14ac:dyDescent="0.2">
      <c r="A63" s="6" t="s">
        <v>22</v>
      </c>
      <c r="B63" t="s">
        <v>27</v>
      </c>
      <c r="C63" s="6" t="s">
        <v>102</v>
      </c>
      <c r="D63" s="6"/>
      <c r="E63">
        <v>0</v>
      </c>
      <c r="F63">
        <v>1</v>
      </c>
      <c r="G63">
        <v>13.8</v>
      </c>
      <c r="H63">
        <v>31</v>
      </c>
      <c r="I63">
        <v>22.2</v>
      </c>
      <c r="J63">
        <v>2.64</v>
      </c>
      <c r="K63">
        <v>1</v>
      </c>
      <c r="L63">
        <v>0</v>
      </c>
      <c r="M63">
        <v>0</v>
      </c>
      <c r="N63">
        <v>0</v>
      </c>
      <c r="O63" s="3">
        <f t="shared" si="4"/>
        <v>71.64</v>
      </c>
    </row>
    <row r="64" spans="1:15" ht="33" customHeight="1" x14ac:dyDescent="0.2">
      <c r="A64" s="6" t="s">
        <v>22</v>
      </c>
      <c r="B64" t="s">
        <v>27</v>
      </c>
      <c r="C64" s="6" t="s">
        <v>103</v>
      </c>
      <c r="D64" s="6"/>
      <c r="E64">
        <v>0</v>
      </c>
      <c r="F64">
        <v>2.6</v>
      </c>
      <c r="G64">
        <v>0</v>
      </c>
      <c r="H64">
        <v>7.4</v>
      </c>
      <c r="I64">
        <v>3.15</v>
      </c>
      <c r="J64">
        <v>0.8</v>
      </c>
      <c r="K64">
        <v>0</v>
      </c>
      <c r="L64">
        <v>0</v>
      </c>
      <c r="M64">
        <v>0</v>
      </c>
      <c r="N64">
        <v>0</v>
      </c>
      <c r="O64" s="3">
        <f t="shared" si="4"/>
        <v>13.950000000000001</v>
      </c>
    </row>
    <row r="65" spans="1:15" ht="33" customHeight="1" x14ac:dyDescent="0.2">
      <c r="A65" s="6" t="s">
        <v>22</v>
      </c>
      <c r="B65" t="s">
        <v>27</v>
      </c>
      <c r="C65" s="6" t="s">
        <v>104</v>
      </c>
      <c r="D65" s="6"/>
      <c r="E65">
        <v>0</v>
      </c>
      <c r="F65">
        <v>0</v>
      </c>
      <c r="G65">
        <v>16.63</v>
      </c>
      <c r="H65">
        <v>27.2</v>
      </c>
      <c r="I65">
        <v>20.5</v>
      </c>
      <c r="J65">
        <v>1</v>
      </c>
      <c r="K65">
        <v>0</v>
      </c>
      <c r="L65">
        <v>0</v>
      </c>
      <c r="M65">
        <v>0</v>
      </c>
      <c r="N65">
        <v>0</v>
      </c>
      <c r="O65" s="3">
        <f t="shared" si="4"/>
        <v>65.33</v>
      </c>
    </row>
    <row r="66" spans="1:15" ht="33" customHeight="1" x14ac:dyDescent="0.2">
      <c r="A66" s="6" t="s">
        <v>22</v>
      </c>
      <c r="B66" t="s">
        <v>27</v>
      </c>
      <c r="C66" s="6" t="s">
        <v>105</v>
      </c>
      <c r="D66" s="6"/>
      <c r="E66">
        <v>0</v>
      </c>
      <c r="F66">
        <v>4.2</v>
      </c>
      <c r="G66">
        <v>17</v>
      </c>
      <c r="H66">
        <v>52</v>
      </c>
      <c r="I66">
        <v>31</v>
      </c>
      <c r="J66">
        <v>6</v>
      </c>
      <c r="K66">
        <v>1</v>
      </c>
      <c r="L66">
        <v>0</v>
      </c>
      <c r="M66">
        <v>0</v>
      </c>
      <c r="N66">
        <v>0</v>
      </c>
      <c r="O66" s="3">
        <f t="shared" si="4"/>
        <v>111.2</v>
      </c>
    </row>
    <row r="67" spans="1:15" ht="33" customHeight="1" x14ac:dyDescent="0.2">
      <c r="A67" s="6" t="s">
        <v>22</v>
      </c>
      <c r="B67" t="s">
        <v>27</v>
      </c>
      <c r="C67" s="6" t="s">
        <v>106</v>
      </c>
      <c r="D67" s="6"/>
      <c r="E67">
        <v>4.8</v>
      </c>
      <c r="F67">
        <v>8.8000000000000007</v>
      </c>
      <c r="G67">
        <v>39.130000000000003</v>
      </c>
      <c r="H67">
        <v>76.790000000000006</v>
      </c>
      <c r="I67">
        <v>65.75</v>
      </c>
      <c r="J67">
        <v>2</v>
      </c>
      <c r="K67">
        <v>0</v>
      </c>
      <c r="L67">
        <v>2.5</v>
      </c>
      <c r="M67">
        <v>0</v>
      </c>
      <c r="N67">
        <v>0</v>
      </c>
      <c r="O67" s="3">
        <f t="shared" si="4"/>
        <v>199.77</v>
      </c>
    </row>
    <row r="68" spans="1:15" ht="33" customHeight="1" x14ac:dyDescent="0.2">
      <c r="A68" s="6" t="s">
        <v>22</v>
      </c>
      <c r="B68" t="s">
        <v>27</v>
      </c>
      <c r="C68" s="6" t="s">
        <v>107</v>
      </c>
      <c r="D68" s="6"/>
      <c r="E68">
        <v>0</v>
      </c>
      <c r="F68">
        <v>1.4</v>
      </c>
      <c r="G68">
        <v>37.42</v>
      </c>
      <c r="H68">
        <v>46.92</v>
      </c>
      <c r="I68">
        <v>25.83</v>
      </c>
      <c r="J68">
        <v>4.3600000000000003</v>
      </c>
      <c r="K68">
        <v>1</v>
      </c>
      <c r="L68">
        <v>1</v>
      </c>
      <c r="M68">
        <v>0</v>
      </c>
      <c r="N68">
        <v>0</v>
      </c>
      <c r="O68" s="3">
        <f t="shared" si="4"/>
        <v>117.93</v>
      </c>
    </row>
    <row r="69" spans="1:15" ht="33" customHeight="1" x14ac:dyDescent="0.2">
      <c r="A69" s="6" t="s">
        <v>22</v>
      </c>
      <c r="B69" t="s">
        <v>27</v>
      </c>
      <c r="C69" s="6" t="s">
        <v>108</v>
      </c>
      <c r="D69" s="6"/>
      <c r="E69">
        <v>0</v>
      </c>
      <c r="F69">
        <v>8.75</v>
      </c>
      <c r="G69">
        <v>64</v>
      </c>
      <c r="H69">
        <v>104.5</v>
      </c>
      <c r="I69">
        <v>55.31</v>
      </c>
      <c r="J69">
        <v>6.72</v>
      </c>
      <c r="K69">
        <v>1</v>
      </c>
      <c r="L69">
        <v>0</v>
      </c>
      <c r="M69">
        <v>0</v>
      </c>
      <c r="N69">
        <v>0</v>
      </c>
      <c r="O69" s="3">
        <f t="shared" si="4"/>
        <v>240.28</v>
      </c>
    </row>
    <row r="70" spans="1:15" ht="33" customHeight="1" x14ac:dyDescent="0.2">
      <c r="A70" s="6" t="s">
        <v>22</v>
      </c>
      <c r="B70" t="s">
        <v>27</v>
      </c>
      <c r="C70" s="6" t="s">
        <v>109</v>
      </c>
      <c r="D70" s="6"/>
      <c r="E70">
        <v>0</v>
      </c>
      <c r="F70">
        <v>3</v>
      </c>
      <c r="G70">
        <v>3.74</v>
      </c>
      <c r="H70">
        <v>28.31</v>
      </c>
      <c r="I70">
        <v>22.58</v>
      </c>
      <c r="J70">
        <v>5.45</v>
      </c>
      <c r="K70">
        <v>2</v>
      </c>
      <c r="L70">
        <v>0</v>
      </c>
      <c r="M70">
        <v>0</v>
      </c>
      <c r="N70">
        <v>0</v>
      </c>
      <c r="O70" s="3">
        <f t="shared" si="4"/>
        <v>65.08</v>
      </c>
    </row>
    <row r="71" spans="1:15" ht="33" customHeight="1" x14ac:dyDescent="0.2">
      <c r="A71" s="6" t="s">
        <v>22</v>
      </c>
      <c r="B71" t="s">
        <v>27</v>
      </c>
      <c r="C71" s="6" t="s">
        <v>110</v>
      </c>
      <c r="D71" s="6"/>
      <c r="E71">
        <v>6.9</v>
      </c>
      <c r="F71">
        <v>0</v>
      </c>
      <c r="G71">
        <v>8</v>
      </c>
      <c r="H71">
        <v>13</v>
      </c>
      <c r="I71">
        <v>10.8</v>
      </c>
      <c r="J71">
        <v>6.01</v>
      </c>
      <c r="K71">
        <v>3</v>
      </c>
      <c r="L71">
        <v>0.4</v>
      </c>
      <c r="M71">
        <v>0</v>
      </c>
      <c r="N71">
        <v>0</v>
      </c>
      <c r="O71" s="3">
        <f t="shared" si="4"/>
        <v>48.11</v>
      </c>
    </row>
    <row r="72" spans="1:15" ht="33" customHeight="1" x14ac:dyDescent="0.2">
      <c r="A72" s="6" t="s">
        <v>22</v>
      </c>
      <c r="B72" t="s">
        <v>27</v>
      </c>
      <c r="C72" s="6" t="s">
        <v>111</v>
      </c>
      <c r="D72" s="6"/>
      <c r="E72">
        <v>1</v>
      </c>
      <c r="F72">
        <v>1.6</v>
      </c>
      <c r="G72">
        <v>13.6</v>
      </c>
      <c r="H72">
        <v>27.05</v>
      </c>
      <c r="I72">
        <v>23.78</v>
      </c>
      <c r="J72">
        <v>4</v>
      </c>
      <c r="K72">
        <v>1</v>
      </c>
      <c r="L72">
        <v>0</v>
      </c>
      <c r="M72">
        <v>0</v>
      </c>
      <c r="N72">
        <v>0</v>
      </c>
      <c r="O72" s="3">
        <f t="shared" si="4"/>
        <v>72.03</v>
      </c>
    </row>
    <row r="73" spans="1:15" ht="33" customHeight="1" x14ac:dyDescent="0.2">
      <c r="A73" s="6" t="s">
        <v>22</v>
      </c>
      <c r="B73" t="s">
        <v>27</v>
      </c>
      <c r="C73" s="6" t="s">
        <v>112</v>
      </c>
      <c r="D73" s="6"/>
      <c r="E73">
        <v>0</v>
      </c>
      <c r="F73">
        <v>5.23</v>
      </c>
      <c r="G73">
        <v>24.71</v>
      </c>
      <c r="H73">
        <v>86.17</v>
      </c>
      <c r="I73">
        <v>28.41</v>
      </c>
      <c r="J73">
        <v>3</v>
      </c>
      <c r="K73">
        <v>1</v>
      </c>
      <c r="L73">
        <v>0</v>
      </c>
      <c r="M73">
        <v>0</v>
      </c>
      <c r="N73">
        <v>0</v>
      </c>
      <c r="O73" s="3">
        <f t="shared" si="4"/>
        <v>148.52000000000001</v>
      </c>
    </row>
    <row r="74" spans="1:15" ht="33" customHeight="1" x14ac:dyDescent="0.2">
      <c r="A74" s="6" t="s">
        <v>22</v>
      </c>
      <c r="B74" t="s">
        <v>27</v>
      </c>
      <c r="C74" s="6" t="s">
        <v>113</v>
      </c>
      <c r="D74" s="6"/>
      <c r="E74">
        <v>0</v>
      </c>
      <c r="F74">
        <v>2.8</v>
      </c>
      <c r="G74">
        <v>26.68</v>
      </c>
      <c r="H74">
        <v>43.47</v>
      </c>
      <c r="I74">
        <v>23.31</v>
      </c>
      <c r="J74">
        <v>13.34</v>
      </c>
      <c r="K74">
        <v>5</v>
      </c>
      <c r="L74">
        <v>1</v>
      </c>
      <c r="M74">
        <v>0</v>
      </c>
      <c r="N74">
        <v>0</v>
      </c>
      <c r="O74" s="3">
        <f t="shared" si="4"/>
        <v>115.60000000000001</v>
      </c>
    </row>
    <row r="75" spans="1:15" ht="33" customHeight="1" x14ac:dyDescent="0.2">
      <c r="A75" s="6" t="s">
        <v>22</v>
      </c>
      <c r="B75" t="s">
        <v>27</v>
      </c>
      <c r="C75" s="6" t="s">
        <v>114</v>
      </c>
      <c r="D75" s="6"/>
      <c r="E75">
        <v>0</v>
      </c>
      <c r="F75">
        <v>0</v>
      </c>
      <c r="G75">
        <v>15</v>
      </c>
      <c r="H75">
        <v>8.8000000000000007</v>
      </c>
      <c r="I75">
        <v>9.5</v>
      </c>
      <c r="J75">
        <v>2</v>
      </c>
      <c r="K75">
        <v>1</v>
      </c>
      <c r="L75">
        <v>2</v>
      </c>
      <c r="M75">
        <v>0</v>
      </c>
      <c r="N75">
        <v>0</v>
      </c>
      <c r="O75" s="3">
        <f t="shared" si="4"/>
        <v>38.299999999999997</v>
      </c>
    </row>
    <row r="76" spans="1:15" ht="33" customHeight="1" x14ac:dyDescent="0.2">
      <c r="A76" s="6" t="s">
        <v>25</v>
      </c>
      <c r="B76" t="s">
        <v>28</v>
      </c>
      <c r="C76" s="6" t="s">
        <v>115</v>
      </c>
      <c r="D76" s="6"/>
      <c r="E76">
        <v>0.67</v>
      </c>
      <c r="F76">
        <v>0.99</v>
      </c>
      <c r="G76">
        <v>10.91</v>
      </c>
      <c r="H76">
        <v>4.29</v>
      </c>
      <c r="I76">
        <v>4.59</v>
      </c>
      <c r="J76">
        <v>0</v>
      </c>
      <c r="K76">
        <v>1</v>
      </c>
      <c r="L76">
        <v>0</v>
      </c>
      <c r="M76">
        <v>1</v>
      </c>
      <c r="N76">
        <v>0</v>
      </c>
      <c r="O76" s="3">
        <f t="shared" si="4"/>
        <v>23.45</v>
      </c>
    </row>
    <row r="77" spans="1:15" ht="33" customHeight="1" x14ac:dyDescent="0.2">
      <c r="A77" s="6" t="s">
        <v>23</v>
      </c>
      <c r="B77" t="s">
        <v>27</v>
      </c>
      <c r="C77" s="6" t="s">
        <v>116</v>
      </c>
      <c r="D77" s="6"/>
      <c r="E77">
        <v>0</v>
      </c>
      <c r="F77">
        <v>0</v>
      </c>
      <c r="G77">
        <v>2</v>
      </c>
      <c r="H77">
        <v>7</v>
      </c>
      <c r="I77">
        <v>2</v>
      </c>
      <c r="J77">
        <v>1</v>
      </c>
      <c r="K77">
        <v>0</v>
      </c>
      <c r="L77">
        <v>0</v>
      </c>
      <c r="M77">
        <v>0</v>
      </c>
      <c r="N77">
        <v>0</v>
      </c>
      <c r="O77" s="3">
        <f t="shared" si="4"/>
        <v>12</v>
      </c>
    </row>
    <row r="78" spans="1:15" ht="33" customHeight="1" x14ac:dyDescent="0.2">
      <c r="A78" s="6" t="s">
        <v>23</v>
      </c>
      <c r="B78" t="s">
        <v>27</v>
      </c>
      <c r="C78" s="6" t="s">
        <v>117</v>
      </c>
      <c r="D78" s="6"/>
      <c r="E78">
        <v>0</v>
      </c>
      <c r="F78">
        <v>0</v>
      </c>
      <c r="G78">
        <v>51.55</v>
      </c>
      <c r="H78">
        <v>116.08</v>
      </c>
      <c r="I78">
        <v>56.59</v>
      </c>
      <c r="J78">
        <v>5</v>
      </c>
      <c r="K78">
        <v>0</v>
      </c>
      <c r="L78">
        <v>0</v>
      </c>
      <c r="M78">
        <v>0</v>
      </c>
      <c r="N78">
        <v>0</v>
      </c>
      <c r="O78" s="3">
        <f t="shared" si="4"/>
        <v>229.22</v>
      </c>
    </row>
    <row r="79" spans="1:15" ht="33" customHeight="1" x14ac:dyDescent="0.2">
      <c r="A79" s="6" t="s">
        <v>23</v>
      </c>
      <c r="B79" t="s">
        <v>27</v>
      </c>
      <c r="C79" s="6" t="s">
        <v>118</v>
      </c>
      <c r="D79" s="6"/>
      <c r="E79">
        <v>0</v>
      </c>
      <c r="F79">
        <v>1.93</v>
      </c>
      <c r="G79">
        <v>34.700000000000003</v>
      </c>
      <c r="H79">
        <v>35.81</v>
      </c>
      <c r="I79">
        <v>33.68</v>
      </c>
      <c r="J79">
        <v>4.7</v>
      </c>
      <c r="K79">
        <v>1</v>
      </c>
      <c r="L79">
        <v>0</v>
      </c>
      <c r="M79">
        <v>0</v>
      </c>
      <c r="N79">
        <v>0</v>
      </c>
      <c r="O79" s="3">
        <f t="shared" si="4"/>
        <v>111.82000000000001</v>
      </c>
    </row>
    <row r="80" spans="1:15" ht="33" customHeight="1" x14ac:dyDescent="0.2">
      <c r="A80" s="6" t="s">
        <v>24</v>
      </c>
      <c r="B80" t="s">
        <v>27</v>
      </c>
      <c r="C80" s="6" t="s">
        <v>119</v>
      </c>
      <c r="D80" s="6"/>
      <c r="E80">
        <v>0</v>
      </c>
      <c r="F80">
        <v>1</v>
      </c>
      <c r="G80">
        <v>2</v>
      </c>
      <c r="H80">
        <v>30.7</v>
      </c>
      <c r="I80">
        <v>10.4</v>
      </c>
      <c r="J80">
        <v>1</v>
      </c>
      <c r="K80">
        <v>0</v>
      </c>
      <c r="L80">
        <v>1</v>
      </c>
      <c r="M80">
        <v>0</v>
      </c>
      <c r="N80">
        <v>0</v>
      </c>
      <c r="O80" s="3">
        <f t="shared" ref="O80:O111" si="5">SUM(E80:N80)</f>
        <v>46.1</v>
      </c>
    </row>
    <row r="81" spans="1:15" ht="33" customHeight="1" x14ac:dyDescent="0.2">
      <c r="A81" s="6" t="s">
        <v>24</v>
      </c>
      <c r="B81" t="s">
        <v>27</v>
      </c>
      <c r="C81" s="6" t="s">
        <v>120</v>
      </c>
      <c r="D81" s="6"/>
      <c r="E81">
        <v>0</v>
      </c>
      <c r="F81">
        <v>2.8</v>
      </c>
      <c r="G81">
        <v>26.1</v>
      </c>
      <c r="H81">
        <v>67.53</v>
      </c>
      <c r="I81">
        <v>32.21</v>
      </c>
      <c r="J81">
        <v>4</v>
      </c>
      <c r="K81">
        <v>3.8</v>
      </c>
      <c r="L81">
        <v>0</v>
      </c>
      <c r="M81">
        <v>0</v>
      </c>
      <c r="N81">
        <v>0</v>
      </c>
      <c r="O81" s="3">
        <f t="shared" si="5"/>
        <v>136.44000000000003</v>
      </c>
    </row>
    <row r="82" spans="1:15" ht="33" customHeight="1" x14ac:dyDescent="0.2">
      <c r="A82" s="6" t="s">
        <v>24</v>
      </c>
      <c r="B82" t="s">
        <v>27</v>
      </c>
      <c r="C82" s="6" t="s">
        <v>121</v>
      </c>
      <c r="D82" s="6"/>
      <c r="E82">
        <v>0</v>
      </c>
      <c r="F82">
        <v>5.5</v>
      </c>
      <c r="G82">
        <v>18.36</v>
      </c>
      <c r="H82">
        <v>19.36</v>
      </c>
      <c r="I82">
        <v>14.36</v>
      </c>
      <c r="J82">
        <v>1</v>
      </c>
      <c r="K82">
        <v>0</v>
      </c>
      <c r="L82">
        <v>0</v>
      </c>
      <c r="M82">
        <v>0</v>
      </c>
      <c r="N82">
        <v>0</v>
      </c>
      <c r="O82" s="3">
        <f t="shared" si="5"/>
        <v>58.58</v>
      </c>
    </row>
    <row r="83" spans="1:15" ht="33" customHeight="1" x14ac:dyDescent="0.2">
      <c r="A83" s="6" t="s">
        <v>24</v>
      </c>
      <c r="B83" t="s">
        <v>27</v>
      </c>
      <c r="C83" s="6" t="s">
        <v>122</v>
      </c>
      <c r="D83" s="6"/>
      <c r="E83">
        <v>0</v>
      </c>
      <c r="F83">
        <v>3.2</v>
      </c>
      <c r="G83">
        <v>28.6</v>
      </c>
      <c r="H83">
        <v>91.54</v>
      </c>
      <c r="I83">
        <v>20.59</v>
      </c>
      <c r="J83">
        <v>21.27</v>
      </c>
      <c r="K83">
        <v>3</v>
      </c>
      <c r="L83">
        <v>0</v>
      </c>
      <c r="M83">
        <v>0</v>
      </c>
      <c r="N83">
        <v>0</v>
      </c>
      <c r="O83" s="3">
        <f t="shared" si="5"/>
        <v>168.20000000000002</v>
      </c>
    </row>
    <row r="84" spans="1:15" ht="33" customHeight="1" x14ac:dyDescent="0.2">
      <c r="A84" s="6" t="s">
        <v>24</v>
      </c>
      <c r="B84" t="s">
        <v>27</v>
      </c>
      <c r="C84" s="6" t="s">
        <v>123</v>
      </c>
      <c r="D84" s="6"/>
      <c r="E84">
        <v>0</v>
      </c>
      <c r="F84">
        <v>5</v>
      </c>
      <c r="G84">
        <v>47.12</v>
      </c>
      <c r="H84">
        <v>104.59</v>
      </c>
      <c r="I84">
        <v>38.799999999999997</v>
      </c>
      <c r="J84">
        <v>6</v>
      </c>
      <c r="K84">
        <v>2</v>
      </c>
      <c r="L84">
        <v>1.6</v>
      </c>
      <c r="M84">
        <v>0</v>
      </c>
      <c r="N84">
        <v>0</v>
      </c>
      <c r="O84" s="3">
        <f t="shared" si="5"/>
        <v>205.10999999999999</v>
      </c>
    </row>
    <row r="85" spans="1:15" ht="33" customHeight="1" x14ac:dyDescent="0.2">
      <c r="A85" s="6" t="s">
        <v>24</v>
      </c>
      <c r="B85" t="s">
        <v>27</v>
      </c>
      <c r="C85" s="6" t="s">
        <v>124</v>
      </c>
      <c r="D85" s="6"/>
      <c r="E85">
        <v>0</v>
      </c>
      <c r="F85">
        <v>0</v>
      </c>
      <c r="G85">
        <v>0</v>
      </c>
      <c r="H85">
        <v>4</v>
      </c>
      <c r="I85">
        <v>3</v>
      </c>
      <c r="J85">
        <v>0.69</v>
      </c>
      <c r="K85">
        <v>0</v>
      </c>
      <c r="L85">
        <v>1</v>
      </c>
      <c r="M85">
        <v>0</v>
      </c>
      <c r="N85">
        <v>0</v>
      </c>
      <c r="O85" s="3">
        <f t="shared" si="5"/>
        <v>8.69</v>
      </c>
    </row>
    <row r="86" spans="1:15" ht="33" customHeight="1" x14ac:dyDescent="0.2">
      <c r="A86" s="6" t="s">
        <v>26</v>
      </c>
      <c r="B86" t="s">
        <v>27</v>
      </c>
      <c r="C86" s="6" t="s">
        <v>125</v>
      </c>
      <c r="D86" s="6"/>
      <c r="E86">
        <v>0</v>
      </c>
      <c r="F86">
        <v>0</v>
      </c>
      <c r="G86">
        <v>0</v>
      </c>
      <c r="H86">
        <v>23.2</v>
      </c>
      <c r="I86">
        <v>23.1</v>
      </c>
      <c r="J86">
        <v>5.6</v>
      </c>
      <c r="K86">
        <v>0</v>
      </c>
      <c r="L86">
        <v>1.9</v>
      </c>
      <c r="M86">
        <v>0</v>
      </c>
      <c r="N86">
        <v>0</v>
      </c>
      <c r="O86" s="3">
        <f t="shared" si="5"/>
        <v>53.8</v>
      </c>
    </row>
    <row r="87" spans="1:15" ht="33" customHeight="1" x14ac:dyDescent="0.2">
      <c r="A87" s="6" t="s">
        <v>21</v>
      </c>
      <c r="B87" t="s">
        <v>27</v>
      </c>
      <c r="C87" s="6" t="s">
        <v>126</v>
      </c>
      <c r="D87" s="6"/>
      <c r="E87">
        <v>0</v>
      </c>
      <c r="F87">
        <v>2.8</v>
      </c>
      <c r="G87">
        <v>32.4</v>
      </c>
      <c r="H87">
        <v>41.27</v>
      </c>
      <c r="I87">
        <v>28.3</v>
      </c>
      <c r="J87">
        <v>4.8</v>
      </c>
      <c r="K87">
        <v>0</v>
      </c>
      <c r="L87">
        <v>1</v>
      </c>
      <c r="M87">
        <v>0</v>
      </c>
      <c r="N87">
        <v>0</v>
      </c>
      <c r="O87" s="3">
        <f t="shared" si="5"/>
        <v>110.57</v>
      </c>
    </row>
    <row r="88" spans="1:15" ht="33" customHeight="1" x14ac:dyDescent="0.2">
      <c r="A88" s="6" t="s">
        <v>21</v>
      </c>
      <c r="B88" t="s">
        <v>27</v>
      </c>
      <c r="C88" s="6" t="s">
        <v>127</v>
      </c>
      <c r="D88" s="6"/>
      <c r="E88">
        <v>16.600000000000001</v>
      </c>
      <c r="F88">
        <v>0</v>
      </c>
      <c r="G88">
        <v>25.5</v>
      </c>
      <c r="H88">
        <v>50.5</v>
      </c>
      <c r="I88">
        <v>32.700000000000003</v>
      </c>
      <c r="J88">
        <v>4</v>
      </c>
      <c r="K88">
        <v>2.2999999999999998</v>
      </c>
      <c r="L88">
        <v>0</v>
      </c>
      <c r="M88">
        <v>0</v>
      </c>
      <c r="N88">
        <v>0</v>
      </c>
      <c r="O88" s="3">
        <f t="shared" si="5"/>
        <v>131.60000000000002</v>
      </c>
    </row>
    <row r="89" spans="1:15" ht="33" customHeight="1" x14ac:dyDescent="0.2">
      <c r="A89" s="6" t="s">
        <v>21</v>
      </c>
      <c r="B89" t="s">
        <v>27</v>
      </c>
      <c r="C89" s="6" t="s">
        <v>128</v>
      </c>
      <c r="D89" s="6"/>
      <c r="E89">
        <v>0</v>
      </c>
      <c r="F89">
        <v>0</v>
      </c>
      <c r="G89">
        <v>1</v>
      </c>
      <c r="H89">
        <v>4.25</v>
      </c>
      <c r="I89">
        <v>3</v>
      </c>
      <c r="J89">
        <v>1</v>
      </c>
      <c r="K89">
        <v>1</v>
      </c>
      <c r="L89">
        <v>0</v>
      </c>
      <c r="M89">
        <v>0</v>
      </c>
      <c r="N89">
        <v>0</v>
      </c>
      <c r="O89" s="3">
        <f t="shared" si="5"/>
        <v>10.25</v>
      </c>
    </row>
  </sheetData>
  <sortState ref="A16:O89">
    <sortCondition ref="A16:A89"/>
    <sortCondition ref="B16:B89"/>
    <sortCondition ref="D16:D89"/>
    <sortCondition ref="C16:C89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ED62-EBA0-404C-8B97-79408FB8C0C8}">
  <dimension ref="A1:S89"/>
  <sheetViews>
    <sheetView workbookViewId="0">
      <selection activeCell="D15" sqref="D15"/>
    </sheetView>
  </sheetViews>
  <sheetFormatPr baseColWidth="10" defaultRowHeight="16" x14ac:dyDescent="0.2"/>
  <cols>
    <col min="1" max="1" width="15.1640625" customWidth="1"/>
    <col min="2" max="2" width="12.5" customWidth="1"/>
    <col min="3" max="3" width="67.1640625" style="6" customWidth="1"/>
    <col min="4" max="4" width="33" customWidth="1"/>
    <col min="5" max="14" width="6.83203125" customWidth="1"/>
    <col min="15" max="15" width="7.5" customWidth="1"/>
    <col min="16" max="16" width="13" customWidth="1"/>
    <col min="17" max="17" width="8" style="8" bestFit="1" customWidth="1"/>
    <col min="18" max="18" width="18" customWidth="1"/>
    <col min="19" max="19" width="11.6640625" style="8" customWidth="1"/>
  </cols>
  <sheetData>
    <row r="1" spans="1:19" ht="26" x14ac:dyDescent="0.3">
      <c r="A1" s="1" t="s">
        <v>0</v>
      </c>
    </row>
    <row r="2" spans="1:19" ht="19" x14ac:dyDescent="0.25">
      <c r="A2" s="5" t="s">
        <v>33</v>
      </c>
      <c r="E2" s="3" t="s">
        <v>15</v>
      </c>
    </row>
    <row r="3" spans="1:19" ht="34" customHeight="1" x14ac:dyDescent="0.25">
      <c r="A3" s="5"/>
      <c r="D3" s="14" t="s">
        <v>30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 t="s">
        <v>16</v>
      </c>
      <c r="K3" s="15" t="s">
        <v>17</v>
      </c>
      <c r="L3" s="15" t="s">
        <v>18</v>
      </c>
      <c r="M3" s="15" t="s">
        <v>19</v>
      </c>
      <c r="N3" s="15">
        <v>9</v>
      </c>
      <c r="O3" s="20" t="s">
        <v>34</v>
      </c>
      <c r="P3" s="16" t="s">
        <v>38</v>
      </c>
      <c r="Q3" s="17" t="s">
        <v>33</v>
      </c>
      <c r="R3" s="16" t="s">
        <v>36</v>
      </c>
      <c r="S3" s="17" t="s">
        <v>37</v>
      </c>
    </row>
    <row r="4" spans="1:19" ht="19" x14ac:dyDescent="0.25">
      <c r="A4" s="5"/>
      <c r="D4" s="9" t="s">
        <v>22</v>
      </c>
      <c r="E4" s="10">
        <f t="shared" ref="E4:O8" si="0">AVERAGEIF($A$16:$A$89,$D4,E$16:E$89)</f>
        <v>0.11133333333333333</v>
      </c>
      <c r="F4" s="10">
        <f t="shared" si="0"/>
        <v>0.31238333333333329</v>
      </c>
      <c r="G4" s="10">
        <f t="shared" si="0"/>
        <v>2.7634999999999996</v>
      </c>
      <c r="H4" s="10">
        <f t="shared" si="0"/>
        <v>3.3674999999999997</v>
      </c>
      <c r="I4" s="10">
        <f t="shared" si="0"/>
        <v>1.9000000000000001</v>
      </c>
      <c r="J4" s="10">
        <f t="shared" si="0"/>
        <v>0.14783333333333332</v>
      </c>
      <c r="K4" s="10">
        <f t="shared" si="0"/>
        <v>9.6000000000000002E-2</v>
      </c>
      <c r="L4" s="10">
        <f t="shared" si="0"/>
        <v>0.02</v>
      </c>
      <c r="M4" s="10">
        <f t="shared" si="0"/>
        <v>0</v>
      </c>
      <c r="N4" s="10">
        <f t="shared" si="0"/>
        <v>0</v>
      </c>
      <c r="O4" s="21">
        <f t="shared" si="0"/>
        <v>8.7185500000000005</v>
      </c>
      <c r="P4" s="10">
        <f>VLOOKUP(D4,'2. Establishment (WTE)'!$D$4:$O$12,12,FALSE)</f>
        <v>90.339833333333345</v>
      </c>
      <c r="Q4" s="11">
        <f>O4/P4</f>
        <v>9.6508369323978521E-2</v>
      </c>
      <c r="R4" s="10">
        <f>AVERAGEIF($A$16:$A$89,$D4,$R$16:$R$89)</f>
        <v>6.1190500000000005</v>
      </c>
      <c r="S4" s="11">
        <f>R4/P4</f>
        <v>6.7733687059418235E-2</v>
      </c>
    </row>
    <row r="5" spans="1:19" ht="19" x14ac:dyDescent="0.25">
      <c r="A5" s="5"/>
      <c r="D5" s="12" t="s">
        <v>25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1.2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21">
        <f t="shared" si="0"/>
        <v>1.2</v>
      </c>
      <c r="P5" s="10">
        <f>VLOOKUP(D5,'2. Establishment (WTE)'!$D$4:$O$12,12,FALSE)</f>
        <v>23.45</v>
      </c>
      <c r="Q5" s="11">
        <f t="shared" ref="Q5:Q12" si="1">O5/P5</f>
        <v>5.1172707889125799E-2</v>
      </c>
      <c r="R5" s="10">
        <f t="shared" ref="R5:R8" si="2">AVERAGEIF($A$16:$A$89,$D5,$R$16:$R$89)</f>
        <v>1.2</v>
      </c>
      <c r="S5" s="11">
        <f t="shared" ref="S5:S12" si="3">R5/P5</f>
        <v>5.1172707889125799E-2</v>
      </c>
    </row>
    <row r="6" spans="1:19" ht="19" x14ac:dyDescent="0.25">
      <c r="A6" s="5"/>
      <c r="D6" s="9" t="s">
        <v>23</v>
      </c>
      <c r="E6" s="10">
        <f t="shared" si="0"/>
        <v>0</v>
      </c>
      <c r="F6" s="10">
        <f t="shared" si="0"/>
        <v>0</v>
      </c>
      <c r="G6" s="10">
        <f t="shared" si="0"/>
        <v>1.7300000000000002</v>
      </c>
      <c r="H6" s="10">
        <f t="shared" si="0"/>
        <v>1.0033333333333332</v>
      </c>
      <c r="I6" s="10">
        <f t="shared" si="0"/>
        <v>2.9633333333333334</v>
      </c>
      <c r="J6" s="10">
        <f t="shared" si="0"/>
        <v>0.5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21">
        <f t="shared" si="0"/>
        <v>6.1966666666666663</v>
      </c>
      <c r="P6" s="10">
        <f>VLOOKUP(D6,'2. Establishment (WTE)'!$D$4:$O$12,12,FALSE)</f>
        <v>117.68</v>
      </c>
      <c r="Q6" s="11">
        <f t="shared" si="1"/>
        <v>5.2656922728302732E-2</v>
      </c>
      <c r="R6" s="10">
        <f t="shared" si="2"/>
        <v>1.6666666666666667</v>
      </c>
      <c r="S6" s="11">
        <f t="shared" si="3"/>
        <v>1.4162701110355768E-2</v>
      </c>
    </row>
    <row r="7" spans="1:19" ht="19" x14ac:dyDescent="0.25">
      <c r="A7" s="5"/>
      <c r="D7" s="9" t="s">
        <v>24</v>
      </c>
      <c r="E7" s="10">
        <f t="shared" si="0"/>
        <v>0</v>
      </c>
      <c r="F7" s="10">
        <f t="shared" si="0"/>
        <v>0.33333333333333331</v>
      </c>
      <c r="G7" s="10">
        <f t="shared" si="0"/>
        <v>4.416666666666667</v>
      </c>
      <c r="H7" s="10">
        <f t="shared" si="0"/>
        <v>1.875</v>
      </c>
      <c r="I7" s="10">
        <f t="shared" si="0"/>
        <v>0.56666666666666665</v>
      </c>
      <c r="J7" s="10">
        <f t="shared" si="0"/>
        <v>0.16666666666666666</v>
      </c>
      <c r="K7" s="10">
        <f t="shared" si="0"/>
        <v>0</v>
      </c>
      <c r="L7" s="10">
        <f t="shared" si="0"/>
        <v>9.9999999999999992E-2</v>
      </c>
      <c r="M7" s="10">
        <f t="shared" si="0"/>
        <v>0</v>
      </c>
      <c r="N7" s="10">
        <f t="shared" si="0"/>
        <v>0</v>
      </c>
      <c r="O7" s="21">
        <f t="shared" si="0"/>
        <v>7.458333333333333</v>
      </c>
      <c r="P7" s="10">
        <f>VLOOKUP(D7,'2. Establishment (WTE)'!$D$4:$O$12,12,FALSE)</f>
        <v>103.85333333333335</v>
      </c>
      <c r="Q7" s="11">
        <f t="shared" si="1"/>
        <v>7.1816022595968657E-2</v>
      </c>
      <c r="R7" s="10">
        <f t="shared" si="2"/>
        <v>3.0416666666666665</v>
      </c>
      <c r="S7" s="11">
        <f t="shared" si="3"/>
        <v>2.9288098600590569E-2</v>
      </c>
    </row>
    <row r="8" spans="1:19" ht="19" x14ac:dyDescent="0.25">
      <c r="A8" s="5"/>
      <c r="D8" s="9" t="s">
        <v>21</v>
      </c>
      <c r="E8" s="10">
        <f t="shared" si="0"/>
        <v>0</v>
      </c>
      <c r="F8" s="10">
        <f t="shared" si="0"/>
        <v>0.33333333333333331</v>
      </c>
      <c r="G8" s="10">
        <f t="shared" si="0"/>
        <v>3.3333333333333335</v>
      </c>
      <c r="H8" s="10">
        <f t="shared" si="0"/>
        <v>3.3333333333333335</v>
      </c>
      <c r="I8" s="10">
        <f t="shared" si="0"/>
        <v>0.33333333333333331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21">
        <f t="shared" si="0"/>
        <v>7.333333333333333</v>
      </c>
      <c r="P8" s="10">
        <f>VLOOKUP(D8,'2. Establishment (WTE)'!$D$4:$O$12,12,FALSE)</f>
        <v>84.14</v>
      </c>
      <c r="Q8" s="11">
        <f t="shared" si="1"/>
        <v>8.7156326756992308E-2</v>
      </c>
      <c r="R8" s="10">
        <f t="shared" si="2"/>
        <v>6</v>
      </c>
      <c r="S8" s="11">
        <f t="shared" si="3"/>
        <v>7.1309721892084621E-2</v>
      </c>
    </row>
    <row r="9" spans="1:19" ht="19" x14ac:dyDescent="0.25">
      <c r="A9" s="5"/>
      <c r="D9" s="9" t="s">
        <v>27</v>
      </c>
      <c r="E9" s="10">
        <f t="shared" ref="E9:O10" si="4">AVERAGEIF($B$16:$B$89,$D9,E$16:E$89)</f>
        <v>9.6811594202898546E-2</v>
      </c>
      <c r="F9" s="10">
        <f t="shared" si="4"/>
        <v>0.31511594202898546</v>
      </c>
      <c r="G9" s="10">
        <f t="shared" si="4"/>
        <v>3.0072463768115938</v>
      </c>
      <c r="H9" s="10">
        <f t="shared" si="4"/>
        <v>3.2508695652173913</v>
      </c>
      <c r="I9" s="10">
        <f t="shared" si="4"/>
        <v>1.8244927536231883</v>
      </c>
      <c r="J9" s="10">
        <f t="shared" si="4"/>
        <v>0.16478260869565217</v>
      </c>
      <c r="K9" s="10">
        <f t="shared" si="4"/>
        <v>6.8985507246376809E-2</v>
      </c>
      <c r="L9" s="10">
        <f t="shared" si="4"/>
        <v>2.6086956521739129E-2</v>
      </c>
      <c r="M9" s="10">
        <f t="shared" si="4"/>
        <v>0</v>
      </c>
      <c r="N9" s="10">
        <f t="shared" si="4"/>
        <v>0</v>
      </c>
      <c r="O9" s="21">
        <f t="shared" si="4"/>
        <v>8.7543913043478252</v>
      </c>
      <c r="P9" s="10">
        <f>VLOOKUP(D9,'2. Establishment (WTE)'!$D$4:$O$12,12,FALSE)</f>
        <v>96.387971014492749</v>
      </c>
      <c r="Q9" s="11">
        <f t="shared" si="1"/>
        <v>9.0824521070492589E-2</v>
      </c>
      <c r="R9" s="10">
        <f>AVERAGEIF($B$16:$B$89,$D9,$R$16:$R$89)</f>
        <v>5.875260869565218</v>
      </c>
      <c r="S9" s="11">
        <f t="shared" si="3"/>
        <v>6.0954295517661877E-2</v>
      </c>
    </row>
    <row r="10" spans="1:19" ht="19" x14ac:dyDescent="0.25">
      <c r="A10" s="5"/>
      <c r="D10" s="9" t="s">
        <v>28</v>
      </c>
      <c r="E10" s="10">
        <f t="shared" si="4"/>
        <v>0</v>
      </c>
      <c r="F10" s="10">
        <f t="shared" si="4"/>
        <v>0</v>
      </c>
      <c r="G10" s="10">
        <f t="shared" si="4"/>
        <v>0</v>
      </c>
      <c r="H10" s="10">
        <f t="shared" si="4"/>
        <v>1.04</v>
      </c>
      <c r="I10" s="10">
        <f t="shared" si="4"/>
        <v>0.27999999999999997</v>
      </c>
      <c r="J10" s="10">
        <f t="shared" si="4"/>
        <v>0</v>
      </c>
      <c r="K10" s="10">
        <f t="shared" si="4"/>
        <v>0.2</v>
      </c>
      <c r="L10" s="10">
        <f t="shared" si="4"/>
        <v>0</v>
      </c>
      <c r="M10" s="10">
        <f t="shared" si="4"/>
        <v>0</v>
      </c>
      <c r="N10" s="10">
        <f t="shared" si="4"/>
        <v>0</v>
      </c>
      <c r="O10" s="21">
        <f t="shared" si="4"/>
        <v>1.52</v>
      </c>
      <c r="P10" s="10">
        <f>VLOOKUP(D10,'2. Establishment (WTE)'!$D$4:$O$12,12,FALSE)</f>
        <v>15.09</v>
      </c>
      <c r="Q10" s="11">
        <f t="shared" si="1"/>
        <v>0.10072895957587806</v>
      </c>
      <c r="R10" s="10">
        <f>AVERAGEIF($B$16:$B$89,$D10,$R$16:$R$89)</f>
        <v>0.84000000000000008</v>
      </c>
      <c r="S10" s="11">
        <f t="shared" si="3"/>
        <v>5.5666003976143144E-2</v>
      </c>
    </row>
    <row r="11" spans="1:19" ht="19" x14ac:dyDescent="0.25">
      <c r="A11" s="5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2"/>
      <c r="P11" s="13"/>
      <c r="Q11" s="11"/>
      <c r="R11" s="10"/>
      <c r="S11" s="11"/>
    </row>
    <row r="12" spans="1:19" ht="19" x14ac:dyDescent="0.25">
      <c r="A12" s="5"/>
      <c r="D12" s="14" t="s">
        <v>31</v>
      </c>
      <c r="E12" s="18">
        <f t="shared" ref="E12:O12" si="5">AVERAGE(E16:E89)</f>
        <v>9.0270270270270264E-2</v>
      </c>
      <c r="F12" s="18">
        <f t="shared" si="5"/>
        <v>0.29382432432432432</v>
      </c>
      <c r="G12" s="18">
        <f t="shared" si="5"/>
        <v>2.8040540540540535</v>
      </c>
      <c r="H12" s="18">
        <f t="shared" si="5"/>
        <v>3.1014864864864862</v>
      </c>
      <c r="I12" s="18">
        <f t="shared" si="5"/>
        <v>1.7201351351351355</v>
      </c>
      <c r="J12" s="18">
        <f t="shared" si="5"/>
        <v>0.15364864864864863</v>
      </c>
      <c r="K12" s="18">
        <f t="shared" si="5"/>
        <v>7.7837837837837834E-2</v>
      </c>
      <c r="L12" s="18">
        <f t="shared" si="5"/>
        <v>2.4324324324324322E-2</v>
      </c>
      <c r="M12" s="18">
        <f t="shared" si="5"/>
        <v>0</v>
      </c>
      <c r="N12" s="18">
        <f t="shared" si="5"/>
        <v>0</v>
      </c>
      <c r="O12" s="23">
        <f t="shared" si="5"/>
        <v>8.2655810810810824</v>
      </c>
      <c r="P12" s="18">
        <f>VLOOKUP(D12,'2. Establishment (WTE)'!$D$4:$O$12,12,FALSE)</f>
        <v>90.894864864864857</v>
      </c>
      <c r="Q12" s="19">
        <f t="shared" si="1"/>
        <v>9.0935622087888912E-2</v>
      </c>
      <c r="R12" s="18">
        <f>AVERAGE(R16:R89)</f>
        <v>5.5350405405405407</v>
      </c>
      <c r="S12" s="19">
        <f t="shared" si="3"/>
        <v>6.0894975186657596E-2</v>
      </c>
    </row>
    <row r="13" spans="1:19" ht="19" x14ac:dyDescent="0.25">
      <c r="A13" s="5"/>
    </row>
    <row r="14" spans="1:19" x14ac:dyDescent="0.2">
      <c r="A14" s="3"/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9" ht="34" customHeight="1" x14ac:dyDescent="0.2">
      <c r="A15" s="24" t="s">
        <v>12</v>
      </c>
      <c r="B15" s="25" t="s">
        <v>13</v>
      </c>
      <c r="C15" s="26" t="s">
        <v>14</v>
      </c>
      <c r="D15" s="25"/>
      <c r="E15" s="15">
        <v>3</v>
      </c>
      <c r="F15" s="15">
        <v>4</v>
      </c>
      <c r="G15" s="15">
        <v>5</v>
      </c>
      <c r="H15" s="15">
        <v>6</v>
      </c>
      <c r="I15" s="15">
        <v>7</v>
      </c>
      <c r="J15" s="15" t="s">
        <v>16</v>
      </c>
      <c r="K15" s="15" t="s">
        <v>17</v>
      </c>
      <c r="L15" s="15" t="s">
        <v>18</v>
      </c>
      <c r="M15" s="15" t="s">
        <v>19</v>
      </c>
      <c r="N15" s="15">
        <v>9</v>
      </c>
      <c r="O15" s="20" t="s">
        <v>34</v>
      </c>
      <c r="P15" s="16" t="s">
        <v>35</v>
      </c>
      <c r="Q15" s="17" t="s">
        <v>33</v>
      </c>
      <c r="R15" s="16" t="s">
        <v>36</v>
      </c>
      <c r="S15" s="17" t="s">
        <v>37</v>
      </c>
    </row>
    <row r="16" spans="1:19" ht="33" customHeight="1" x14ac:dyDescent="0.2">
      <c r="A16" s="6" t="s">
        <v>22</v>
      </c>
      <c r="B16" t="s">
        <v>28</v>
      </c>
      <c r="C16" s="6" t="s">
        <v>55</v>
      </c>
      <c r="D16" s="6"/>
      <c r="E16">
        <v>0</v>
      </c>
      <c r="F16">
        <v>0</v>
      </c>
      <c r="G16">
        <v>0</v>
      </c>
      <c r="H16">
        <v>2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 s="3">
        <f t="shared" ref="O16:O47" si="6">SUM(E16:N16)</f>
        <v>3</v>
      </c>
      <c r="P16">
        <f>VLOOKUP(C16,'2. Establishment (WTE)'!$C$16:$O$89,13,FALSE)</f>
        <v>30.65</v>
      </c>
      <c r="Q16" s="8">
        <f t="shared" ref="Q16:Q47" si="7">O16/P16</f>
        <v>9.7879282218597069E-2</v>
      </c>
      <c r="R16">
        <v>2</v>
      </c>
      <c r="S16" s="8">
        <f t="shared" ref="S16:S47" si="8">R16/P16</f>
        <v>6.5252854812398051E-2</v>
      </c>
    </row>
    <row r="17" spans="1:19" ht="33" customHeight="1" x14ac:dyDescent="0.2">
      <c r="A17" s="6" t="s">
        <v>22</v>
      </c>
      <c r="B17" t="s">
        <v>28</v>
      </c>
      <c r="C17" s="6" t="s">
        <v>56</v>
      </c>
      <c r="D17" s="6"/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3">
        <f t="shared" si="6"/>
        <v>0</v>
      </c>
      <c r="P17">
        <f>VLOOKUP(C17,'2. Establishment (WTE)'!$C$16:$O$89,13,FALSE)</f>
        <v>8</v>
      </c>
      <c r="Q17" s="8">
        <f t="shared" si="7"/>
        <v>0</v>
      </c>
      <c r="R17">
        <v>0</v>
      </c>
      <c r="S17" s="8">
        <f t="shared" si="8"/>
        <v>0</v>
      </c>
    </row>
    <row r="18" spans="1:19" ht="33" customHeight="1" x14ac:dyDescent="0.2">
      <c r="A18" s="6" t="s">
        <v>22</v>
      </c>
      <c r="B18" t="s">
        <v>28</v>
      </c>
      <c r="C18" s="6" t="s">
        <v>57</v>
      </c>
      <c r="D18" s="6"/>
      <c r="E18">
        <v>0</v>
      </c>
      <c r="F18">
        <v>0</v>
      </c>
      <c r="G18">
        <v>0</v>
      </c>
      <c r="H18">
        <v>2</v>
      </c>
      <c r="I18">
        <v>0.4</v>
      </c>
      <c r="J18">
        <v>0</v>
      </c>
      <c r="K18">
        <v>1</v>
      </c>
      <c r="L18">
        <v>0</v>
      </c>
      <c r="M18">
        <v>0</v>
      </c>
      <c r="N18">
        <v>0</v>
      </c>
      <c r="O18" s="3">
        <f t="shared" si="6"/>
        <v>3.4</v>
      </c>
      <c r="P18">
        <f>VLOOKUP(C18,'2. Establishment (WTE)'!$C$16:$O$89,13,FALSE)</f>
        <v>9.8500000000000014</v>
      </c>
      <c r="Q18" s="8">
        <f t="shared" si="7"/>
        <v>0.34517766497461921</v>
      </c>
      <c r="R18">
        <v>1</v>
      </c>
      <c r="S18" s="8">
        <f t="shared" si="8"/>
        <v>0.10152284263959389</v>
      </c>
    </row>
    <row r="19" spans="1:19" ht="33" customHeight="1" x14ac:dyDescent="0.2">
      <c r="A19" s="6" t="s">
        <v>22</v>
      </c>
      <c r="B19" t="s">
        <v>28</v>
      </c>
      <c r="C19" s="6" t="s">
        <v>58</v>
      </c>
      <c r="D19" s="6"/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3">
        <f t="shared" si="6"/>
        <v>0</v>
      </c>
      <c r="P19">
        <f>VLOOKUP(C19,'2. Establishment (WTE)'!$C$16:$O$89,13,FALSE)</f>
        <v>3.5</v>
      </c>
      <c r="Q19" s="8">
        <f t="shared" si="7"/>
        <v>0</v>
      </c>
      <c r="R19">
        <v>0</v>
      </c>
      <c r="S19" s="8">
        <f t="shared" si="8"/>
        <v>0</v>
      </c>
    </row>
    <row r="20" spans="1:19" ht="33" customHeight="1" x14ac:dyDescent="0.2">
      <c r="A20" s="6" t="s">
        <v>22</v>
      </c>
      <c r="B20" t="s">
        <v>27</v>
      </c>
      <c r="C20" s="6" t="s">
        <v>59</v>
      </c>
      <c r="D20" s="6"/>
      <c r="E20">
        <v>0</v>
      </c>
      <c r="F20">
        <v>0</v>
      </c>
      <c r="G20">
        <v>0</v>
      </c>
      <c r="H20">
        <v>1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 s="3">
        <f t="shared" si="6"/>
        <v>2</v>
      </c>
      <c r="P20">
        <f>VLOOKUP(C20,'2. Establishment (WTE)'!$C$16:$O$89,13,FALSE)</f>
        <v>36.5</v>
      </c>
      <c r="Q20" s="8">
        <f t="shared" si="7"/>
        <v>5.4794520547945202E-2</v>
      </c>
      <c r="R20">
        <v>0</v>
      </c>
      <c r="S20" s="8">
        <f t="shared" si="8"/>
        <v>0</v>
      </c>
    </row>
    <row r="21" spans="1:19" ht="33" customHeight="1" x14ac:dyDescent="0.2">
      <c r="A21" s="6" t="s">
        <v>22</v>
      </c>
      <c r="B21" t="s">
        <v>27</v>
      </c>
      <c r="C21" s="6" t="s">
        <v>60</v>
      </c>
      <c r="D21" s="6"/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 s="3">
        <f t="shared" si="6"/>
        <v>1</v>
      </c>
      <c r="P21">
        <f>VLOOKUP(C21,'2. Establishment (WTE)'!$C$16:$O$89,13,FALSE)</f>
        <v>77.38</v>
      </c>
      <c r="Q21" s="8">
        <f t="shared" si="7"/>
        <v>1.2923235978288964E-2</v>
      </c>
      <c r="R21">
        <v>0</v>
      </c>
      <c r="S21" s="8">
        <f t="shared" si="8"/>
        <v>0</v>
      </c>
    </row>
    <row r="22" spans="1:19" ht="33" customHeight="1" x14ac:dyDescent="0.2">
      <c r="A22" s="6" t="s">
        <v>22</v>
      </c>
      <c r="B22" t="s">
        <v>27</v>
      </c>
      <c r="C22" s="6" t="s">
        <v>61</v>
      </c>
      <c r="D22" s="6"/>
      <c r="E22">
        <v>0</v>
      </c>
      <c r="F22">
        <v>0</v>
      </c>
      <c r="G22">
        <v>1</v>
      </c>
      <c r="H22">
        <v>1.4</v>
      </c>
      <c r="I22">
        <v>1.4</v>
      </c>
      <c r="J22">
        <v>0</v>
      </c>
      <c r="K22">
        <v>0</v>
      </c>
      <c r="L22">
        <v>0</v>
      </c>
      <c r="M22">
        <v>0</v>
      </c>
      <c r="N22">
        <v>0</v>
      </c>
      <c r="O22" s="3">
        <f t="shared" si="6"/>
        <v>3.8</v>
      </c>
      <c r="P22">
        <f>VLOOKUP(C22,'2. Establishment (WTE)'!$C$16:$O$89,13,FALSE)</f>
        <v>42.1</v>
      </c>
      <c r="Q22" s="8">
        <f t="shared" si="7"/>
        <v>9.0261282660332537E-2</v>
      </c>
      <c r="R22">
        <v>1</v>
      </c>
      <c r="S22" s="8">
        <f t="shared" si="8"/>
        <v>2.3752969121140142E-2</v>
      </c>
    </row>
    <row r="23" spans="1:19" ht="33" customHeight="1" x14ac:dyDescent="0.2">
      <c r="A23" s="6" t="s">
        <v>22</v>
      </c>
      <c r="B23" t="s">
        <v>27</v>
      </c>
      <c r="C23" s="6" t="s">
        <v>62</v>
      </c>
      <c r="D23" s="6"/>
      <c r="E23">
        <v>0</v>
      </c>
      <c r="F23">
        <v>0</v>
      </c>
      <c r="G23">
        <v>0</v>
      </c>
      <c r="H23">
        <v>2.5</v>
      </c>
      <c r="I23">
        <v>5.4</v>
      </c>
      <c r="J23">
        <v>0</v>
      </c>
      <c r="K23">
        <v>0</v>
      </c>
      <c r="L23">
        <v>0</v>
      </c>
      <c r="M23">
        <v>0</v>
      </c>
      <c r="N23">
        <v>0</v>
      </c>
      <c r="O23" s="3">
        <f t="shared" si="6"/>
        <v>7.9</v>
      </c>
      <c r="P23">
        <f>VLOOKUP(C23,'2. Establishment (WTE)'!$C$16:$O$89,13,FALSE)</f>
        <v>54</v>
      </c>
      <c r="Q23" s="8">
        <f t="shared" si="7"/>
        <v>0.14629629629629631</v>
      </c>
      <c r="R23">
        <v>5</v>
      </c>
      <c r="S23" s="8">
        <f t="shared" si="8"/>
        <v>9.2592592592592587E-2</v>
      </c>
    </row>
    <row r="24" spans="1:19" ht="33" customHeight="1" x14ac:dyDescent="0.2">
      <c r="A24" s="6" t="s">
        <v>22</v>
      </c>
      <c r="B24" t="s">
        <v>27</v>
      </c>
      <c r="C24" s="6" t="s">
        <v>63</v>
      </c>
      <c r="D24" s="6"/>
      <c r="E24">
        <v>0</v>
      </c>
      <c r="F24">
        <v>1</v>
      </c>
      <c r="G24">
        <v>21</v>
      </c>
      <c r="H24">
        <v>5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 s="3">
        <f t="shared" si="6"/>
        <v>28</v>
      </c>
      <c r="P24">
        <f>VLOOKUP(C24,'2. Establishment (WTE)'!$C$16:$O$89,13,FALSE)</f>
        <v>53.169999999999995</v>
      </c>
      <c r="Q24" s="8">
        <f t="shared" si="7"/>
        <v>0.5266127515516269</v>
      </c>
      <c r="R24">
        <v>23</v>
      </c>
      <c r="S24" s="8">
        <f t="shared" si="8"/>
        <v>0.43257476020312213</v>
      </c>
    </row>
    <row r="25" spans="1:19" ht="33" customHeight="1" x14ac:dyDescent="0.2">
      <c r="A25" s="6" t="s">
        <v>22</v>
      </c>
      <c r="B25" t="s">
        <v>27</v>
      </c>
      <c r="C25" s="6" t="s">
        <v>64</v>
      </c>
      <c r="D25" s="6"/>
      <c r="E25">
        <v>0</v>
      </c>
      <c r="F25">
        <v>0</v>
      </c>
      <c r="G25">
        <v>2.66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 s="3">
        <f t="shared" si="6"/>
        <v>2.66</v>
      </c>
      <c r="P25">
        <f>VLOOKUP(C25,'2. Establishment (WTE)'!$C$16:$O$89,13,FALSE)</f>
        <v>72.12</v>
      </c>
      <c r="Q25" s="8">
        <f t="shared" si="7"/>
        <v>3.6882972823072659E-2</v>
      </c>
      <c r="R25">
        <v>0</v>
      </c>
      <c r="S25" s="8">
        <f t="shared" si="8"/>
        <v>0</v>
      </c>
    </row>
    <row r="26" spans="1:19" ht="33" customHeight="1" x14ac:dyDescent="0.2">
      <c r="A26" s="6" t="s">
        <v>22</v>
      </c>
      <c r="B26" t="s">
        <v>27</v>
      </c>
      <c r="C26" s="6" t="s">
        <v>65</v>
      </c>
      <c r="D26" s="6"/>
      <c r="E26">
        <v>0</v>
      </c>
      <c r="F26">
        <v>1</v>
      </c>
      <c r="G26">
        <v>2</v>
      </c>
      <c r="H26">
        <v>4.4000000000000004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 s="3">
        <f t="shared" si="6"/>
        <v>7.4</v>
      </c>
      <c r="P26">
        <f>VLOOKUP(C26,'2. Establishment (WTE)'!$C$16:$O$89,13,FALSE)</f>
        <v>84.84</v>
      </c>
      <c r="Q26" s="8">
        <f t="shared" si="7"/>
        <v>8.7223008015087228E-2</v>
      </c>
      <c r="R26">
        <v>4.4000000000000004</v>
      </c>
      <c r="S26" s="8">
        <f t="shared" si="8"/>
        <v>5.1862329090051867E-2</v>
      </c>
    </row>
    <row r="27" spans="1:19" ht="33" customHeight="1" x14ac:dyDescent="0.2">
      <c r="A27" s="6" t="s">
        <v>22</v>
      </c>
      <c r="B27" t="s">
        <v>27</v>
      </c>
      <c r="C27" s="6" t="s">
        <v>66</v>
      </c>
      <c r="D27" s="6"/>
      <c r="E27">
        <v>0</v>
      </c>
      <c r="F27">
        <v>0</v>
      </c>
      <c r="G27">
        <v>0.51</v>
      </c>
      <c r="H27">
        <v>0.73</v>
      </c>
      <c r="I27">
        <v>5.31</v>
      </c>
      <c r="J27">
        <v>0</v>
      </c>
      <c r="K27">
        <v>0</v>
      </c>
      <c r="L27">
        <v>0</v>
      </c>
      <c r="M27">
        <v>0</v>
      </c>
      <c r="N27">
        <v>0</v>
      </c>
      <c r="O27" s="3">
        <f t="shared" si="6"/>
        <v>6.55</v>
      </c>
      <c r="P27">
        <f>VLOOKUP(C27,'2. Establishment (WTE)'!$C$16:$O$89,13,FALSE)</f>
        <v>84.86</v>
      </c>
      <c r="Q27" s="8">
        <f t="shared" si="7"/>
        <v>7.718595333490455E-2</v>
      </c>
      <c r="R27">
        <v>3.2</v>
      </c>
      <c r="S27" s="8">
        <f t="shared" si="8"/>
        <v>3.7709168041480084E-2</v>
      </c>
    </row>
    <row r="28" spans="1:19" ht="33" customHeight="1" x14ac:dyDescent="0.2">
      <c r="A28" s="6" t="s">
        <v>22</v>
      </c>
      <c r="B28" t="s">
        <v>27</v>
      </c>
      <c r="C28" s="6" t="s">
        <v>67</v>
      </c>
      <c r="D28" s="6"/>
      <c r="E28">
        <v>0</v>
      </c>
      <c r="F28">
        <v>5.19</v>
      </c>
      <c r="G28">
        <v>2</v>
      </c>
      <c r="H28">
        <v>12.36</v>
      </c>
      <c r="I28">
        <v>4.26</v>
      </c>
      <c r="J28">
        <v>0.2</v>
      </c>
      <c r="K28">
        <v>0</v>
      </c>
      <c r="L28">
        <v>0</v>
      </c>
      <c r="M28">
        <v>0</v>
      </c>
      <c r="N28">
        <v>0</v>
      </c>
      <c r="O28" s="3">
        <f t="shared" si="6"/>
        <v>24.01</v>
      </c>
      <c r="P28">
        <f>VLOOKUP(C28,'2. Establishment (WTE)'!$C$16:$O$89,13,FALSE)</f>
        <v>202.51</v>
      </c>
      <c r="Q28" s="8">
        <f t="shared" si="7"/>
        <v>0.11856204631870032</v>
      </c>
      <c r="R28">
        <v>15</v>
      </c>
      <c r="S28" s="8">
        <f t="shared" si="8"/>
        <v>7.4070416275739473E-2</v>
      </c>
    </row>
    <row r="29" spans="1:19" ht="33" customHeight="1" x14ac:dyDescent="0.2">
      <c r="A29" s="6" t="s">
        <v>22</v>
      </c>
      <c r="B29" t="s">
        <v>27</v>
      </c>
      <c r="C29" s="6" t="s">
        <v>68</v>
      </c>
      <c r="D29" s="6"/>
      <c r="E29">
        <v>0</v>
      </c>
      <c r="F29">
        <v>0</v>
      </c>
      <c r="G29">
        <v>0</v>
      </c>
      <c r="H29">
        <v>1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 s="3">
        <f t="shared" si="6"/>
        <v>2</v>
      </c>
      <c r="P29">
        <f>VLOOKUP(C29,'2. Establishment (WTE)'!$C$16:$O$89,13,FALSE)</f>
        <v>47.699999999999996</v>
      </c>
      <c r="Q29" s="8">
        <f t="shared" si="7"/>
        <v>4.1928721174004195E-2</v>
      </c>
      <c r="R29">
        <v>0</v>
      </c>
      <c r="S29" s="8">
        <f t="shared" si="8"/>
        <v>0</v>
      </c>
    </row>
    <row r="30" spans="1:19" ht="33" customHeight="1" x14ac:dyDescent="0.2">
      <c r="A30" s="6" t="s">
        <v>22</v>
      </c>
      <c r="B30" t="s">
        <v>27</v>
      </c>
      <c r="C30" s="6" t="s">
        <v>69</v>
      </c>
      <c r="D30" s="6"/>
      <c r="E30">
        <v>0</v>
      </c>
      <c r="F30">
        <v>1</v>
      </c>
      <c r="G30">
        <v>5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 s="3">
        <f t="shared" si="6"/>
        <v>7</v>
      </c>
      <c r="P30">
        <f>VLOOKUP(C30,'2. Establishment (WTE)'!$C$16:$O$89,13,FALSE)</f>
        <v>124.13</v>
      </c>
      <c r="Q30" s="8">
        <f t="shared" si="7"/>
        <v>5.6392491742528E-2</v>
      </c>
      <c r="R30">
        <v>7</v>
      </c>
      <c r="S30" s="8">
        <f t="shared" si="8"/>
        <v>5.6392491742528E-2</v>
      </c>
    </row>
    <row r="31" spans="1:19" ht="33" customHeight="1" x14ac:dyDescent="0.2">
      <c r="A31" s="6" t="s">
        <v>22</v>
      </c>
      <c r="B31" t="s">
        <v>27</v>
      </c>
      <c r="C31" s="6" t="s">
        <v>70</v>
      </c>
      <c r="D31" s="6"/>
      <c r="E31">
        <v>0</v>
      </c>
      <c r="F31">
        <v>0</v>
      </c>
      <c r="G31">
        <v>9</v>
      </c>
      <c r="H31">
        <v>3.63</v>
      </c>
      <c r="I31">
        <v>15.95</v>
      </c>
      <c r="J31">
        <v>2</v>
      </c>
      <c r="K31">
        <v>2</v>
      </c>
      <c r="L31">
        <v>0</v>
      </c>
      <c r="M31">
        <v>0</v>
      </c>
      <c r="N31">
        <v>0</v>
      </c>
      <c r="O31" s="3">
        <f t="shared" si="6"/>
        <v>32.58</v>
      </c>
      <c r="P31">
        <f>VLOOKUP(C31,'2. Establishment (WTE)'!$C$16:$O$89,13,FALSE)</f>
        <v>209.26999999999998</v>
      </c>
      <c r="Q31" s="8">
        <f t="shared" si="7"/>
        <v>0.1556840445357672</v>
      </c>
      <c r="R31">
        <v>24.98</v>
      </c>
      <c r="S31" s="8">
        <f t="shared" si="8"/>
        <v>0.11936732450900751</v>
      </c>
    </row>
    <row r="32" spans="1:19" ht="33" customHeight="1" x14ac:dyDescent="0.2">
      <c r="A32" s="6" t="s">
        <v>22</v>
      </c>
      <c r="B32" t="s">
        <v>27</v>
      </c>
      <c r="C32" s="6" t="s">
        <v>71</v>
      </c>
      <c r="D32" s="6"/>
      <c r="E32">
        <v>0</v>
      </c>
      <c r="F32">
        <v>0</v>
      </c>
      <c r="G32">
        <v>8.67</v>
      </c>
      <c r="H32">
        <v>7.13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 s="3">
        <f t="shared" si="6"/>
        <v>16.8</v>
      </c>
      <c r="P32">
        <f>VLOOKUP(C32,'2. Establishment (WTE)'!$C$16:$O$89,13,FALSE)</f>
        <v>96.77</v>
      </c>
      <c r="Q32" s="8">
        <f t="shared" si="7"/>
        <v>0.17360752299266302</v>
      </c>
      <c r="R32">
        <v>16.8</v>
      </c>
      <c r="S32" s="8">
        <f t="shared" si="8"/>
        <v>0.17360752299266302</v>
      </c>
    </row>
    <row r="33" spans="1:19" ht="33" customHeight="1" x14ac:dyDescent="0.2">
      <c r="A33" s="6" t="s">
        <v>22</v>
      </c>
      <c r="B33" t="s">
        <v>27</v>
      </c>
      <c r="C33" s="6" t="s">
        <v>72</v>
      </c>
      <c r="D33" s="6"/>
      <c r="E33">
        <v>0</v>
      </c>
      <c r="F33">
        <v>0</v>
      </c>
      <c r="G33">
        <v>0</v>
      </c>
      <c r="H33">
        <v>0.28999999999999998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 s="3">
        <f t="shared" si="6"/>
        <v>0.28999999999999998</v>
      </c>
      <c r="P33">
        <f>VLOOKUP(C33,'2. Establishment (WTE)'!$C$16:$O$89,13,FALSE)</f>
        <v>64.460000000000008</v>
      </c>
      <c r="Q33" s="8">
        <f t="shared" si="7"/>
        <v>4.4989140552280475E-3</v>
      </c>
      <c r="R33">
        <v>0.28999999999999998</v>
      </c>
      <c r="S33" s="8">
        <f t="shared" si="8"/>
        <v>4.4989140552280475E-3</v>
      </c>
    </row>
    <row r="34" spans="1:19" ht="33" customHeight="1" x14ac:dyDescent="0.2">
      <c r="A34" s="6" t="s">
        <v>22</v>
      </c>
      <c r="B34" t="s">
        <v>27</v>
      </c>
      <c r="C34" s="6" t="s">
        <v>73</v>
      </c>
      <c r="D34" s="6"/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 s="3">
        <f t="shared" si="6"/>
        <v>0</v>
      </c>
      <c r="P34">
        <f>VLOOKUP(C34,'2. Establishment (WTE)'!$C$16:$O$89,13,FALSE)</f>
        <v>36.32</v>
      </c>
      <c r="Q34" s="8">
        <f t="shared" si="7"/>
        <v>0</v>
      </c>
      <c r="R34">
        <v>0</v>
      </c>
      <c r="S34" s="8">
        <f t="shared" si="8"/>
        <v>0</v>
      </c>
    </row>
    <row r="35" spans="1:19" ht="33" customHeight="1" x14ac:dyDescent="0.2">
      <c r="A35" s="6" t="s">
        <v>22</v>
      </c>
      <c r="B35" t="s">
        <v>27</v>
      </c>
      <c r="C35" s="6" t="s">
        <v>74</v>
      </c>
      <c r="D35" s="6"/>
      <c r="E35">
        <v>0</v>
      </c>
      <c r="F35">
        <v>0</v>
      </c>
      <c r="G35">
        <v>0</v>
      </c>
      <c r="H35">
        <v>1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 s="3">
        <f t="shared" si="6"/>
        <v>2</v>
      </c>
      <c r="P35">
        <f>VLOOKUP(C35,'2. Establishment (WTE)'!$C$16:$O$89,13,FALSE)</f>
        <v>8</v>
      </c>
      <c r="Q35" s="8">
        <f t="shared" si="7"/>
        <v>0.25</v>
      </c>
      <c r="R35">
        <v>2</v>
      </c>
      <c r="S35" s="8">
        <f t="shared" si="8"/>
        <v>0.25</v>
      </c>
    </row>
    <row r="36" spans="1:19" ht="33" customHeight="1" x14ac:dyDescent="0.2">
      <c r="A36" s="6" t="s">
        <v>22</v>
      </c>
      <c r="B36" t="s">
        <v>27</v>
      </c>
      <c r="C36" s="6" t="s">
        <v>75</v>
      </c>
      <c r="D36" s="6"/>
      <c r="E36">
        <v>0</v>
      </c>
      <c r="F36">
        <v>1</v>
      </c>
      <c r="G36">
        <v>0</v>
      </c>
      <c r="H36">
        <v>1.47</v>
      </c>
      <c r="I36">
        <v>0</v>
      </c>
      <c r="J36">
        <v>2</v>
      </c>
      <c r="K36">
        <v>0.66</v>
      </c>
      <c r="L36">
        <v>0</v>
      </c>
      <c r="M36">
        <v>0</v>
      </c>
      <c r="N36">
        <v>0</v>
      </c>
      <c r="O36" s="3">
        <f t="shared" si="6"/>
        <v>5.13</v>
      </c>
      <c r="P36">
        <f>VLOOKUP(C36,'2. Establishment (WTE)'!$C$16:$O$89,13,FALSE)</f>
        <v>97.320000000000007</v>
      </c>
      <c r="Q36" s="8">
        <f t="shared" si="7"/>
        <v>5.2712700369913684E-2</v>
      </c>
      <c r="R36">
        <v>3.66</v>
      </c>
      <c r="S36" s="8">
        <f t="shared" si="8"/>
        <v>3.76078914919852E-2</v>
      </c>
    </row>
    <row r="37" spans="1:19" ht="33" customHeight="1" x14ac:dyDescent="0.2">
      <c r="A37" s="6" t="s">
        <v>22</v>
      </c>
      <c r="B37" t="s">
        <v>27</v>
      </c>
      <c r="C37" s="6" t="s">
        <v>76</v>
      </c>
      <c r="D37" s="6"/>
      <c r="E37">
        <v>0</v>
      </c>
      <c r="F37">
        <v>0</v>
      </c>
      <c r="G37">
        <v>0</v>
      </c>
      <c r="H37">
        <v>11.85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 s="3">
        <f t="shared" si="6"/>
        <v>11.85</v>
      </c>
      <c r="P37">
        <f>VLOOKUP(C37,'2. Establishment (WTE)'!$C$16:$O$89,13,FALSE)</f>
        <v>158.17000000000002</v>
      </c>
      <c r="Q37" s="8">
        <f t="shared" si="7"/>
        <v>7.4919390529177454E-2</v>
      </c>
      <c r="R37">
        <v>7</v>
      </c>
      <c r="S37" s="8">
        <f t="shared" si="8"/>
        <v>4.4256180059429724E-2</v>
      </c>
    </row>
    <row r="38" spans="1:19" ht="33" customHeight="1" x14ac:dyDescent="0.2">
      <c r="A38" s="6" t="s">
        <v>22</v>
      </c>
      <c r="B38" t="s">
        <v>27</v>
      </c>
      <c r="C38" s="6" t="s">
        <v>77</v>
      </c>
      <c r="D38" s="6"/>
      <c r="E38">
        <v>0</v>
      </c>
      <c r="F38">
        <v>0</v>
      </c>
      <c r="G38">
        <v>4</v>
      </c>
      <c r="H38">
        <v>10.1</v>
      </c>
      <c r="I38">
        <v>1.39</v>
      </c>
      <c r="J38">
        <v>0</v>
      </c>
      <c r="K38">
        <v>0</v>
      </c>
      <c r="L38">
        <v>0</v>
      </c>
      <c r="M38">
        <v>0</v>
      </c>
      <c r="N38">
        <v>0</v>
      </c>
      <c r="O38" s="3">
        <f t="shared" si="6"/>
        <v>15.49</v>
      </c>
      <c r="P38">
        <f>VLOOKUP(C38,'2. Establishment (WTE)'!$C$16:$O$89,13,FALSE)</f>
        <v>342.8</v>
      </c>
      <c r="Q38" s="8">
        <f t="shared" si="7"/>
        <v>4.5186697782963824E-2</v>
      </c>
      <c r="R38">
        <v>4.8899999999999997</v>
      </c>
      <c r="S38" s="8">
        <f t="shared" si="8"/>
        <v>1.4264877479579928E-2</v>
      </c>
    </row>
    <row r="39" spans="1:19" ht="33" customHeight="1" x14ac:dyDescent="0.2">
      <c r="A39" s="6" t="s">
        <v>22</v>
      </c>
      <c r="B39" t="s">
        <v>27</v>
      </c>
      <c r="C39" s="6" t="s">
        <v>78</v>
      </c>
      <c r="D39" s="6"/>
      <c r="E39">
        <v>0</v>
      </c>
      <c r="F39">
        <v>0</v>
      </c>
      <c r="G39">
        <v>3</v>
      </c>
      <c r="H39">
        <v>5</v>
      </c>
      <c r="I39">
        <v>4.8</v>
      </c>
      <c r="J39">
        <v>0</v>
      </c>
      <c r="K39">
        <v>0</v>
      </c>
      <c r="L39">
        <v>0</v>
      </c>
      <c r="M39">
        <v>0</v>
      </c>
      <c r="N39">
        <v>0</v>
      </c>
      <c r="O39" s="3">
        <f t="shared" si="6"/>
        <v>12.8</v>
      </c>
      <c r="P39">
        <f>VLOOKUP(C39,'2. Establishment (WTE)'!$C$16:$O$89,13,FALSE)</f>
        <v>146</v>
      </c>
      <c r="Q39" s="8">
        <f t="shared" si="7"/>
        <v>8.7671232876712329E-2</v>
      </c>
      <c r="R39">
        <v>8</v>
      </c>
      <c r="S39" s="8">
        <f t="shared" si="8"/>
        <v>5.4794520547945202E-2</v>
      </c>
    </row>
    <row r="40" spans="1:19" ht="33" customHeight="1" x14ac:dyDescent="0.2">
      <c r="A40" s="6" t="s">
        <v>22</v>
      </c>
      <c r="B40" t="s">
        <v>27</v>
      </c>
      <c r="C40" s="6" t="s">
        <v>79</v>
      </c>
      <c r="D40" s="6"/>
      <c r="E40">
        <v>1.1100000000000001</v>
      </c>
      <c r="F40">
        <v>0.2</v>
      </c>
      <c r="G40">
        <v>0</v>
      </c>
      <c r="H40">
        <v>8.2100000000000009</v>
      </c>
      <c r="I40">
        <v>6.11</v>
      </c>
      <c r="J40">
        <v>0</v>
      </c>
      <c r="K40">
        <v>0</v>
      </c>
      <c r="L40">
        <v>0</v>
      </c>
      <c r="M40">
        <v>0</v>
      </c>
      <c r="N40">
        <v>0</v>
      </c>
      <c r="O40" s="3">
        <f t="shared" si="6"/>
        <v>15.630000000000003</v>
      </c>
      <c r="P40">
        <f>VLOOKUP(C40,'2. Establishment (WTE)'!$C$16:$O$89,13,FALSE)</f>
        <v>209.41</v>
      </c>
      <c r="Q40" s="8">
        <f t="shared" si="7"/>
        <v>7.4638269423618758E-2</v>
      </c>
      <c r="R40">
        <v>14.94</v>
      </c>
      <c r="S40" s="8">
        <f t="shared" si="8"/>
        <v>7.1343297836779521E-2</v>
      </c>
    </row>
    <row r="41" spans="1:19" ht="33" customHeight="1" x14ac:dyDescent="0.2">
      <c r="A41" s="6" t="s">
        <v>22</v>
      </c>
      <c r="B41" t="s">
        <v>27</v>
      </c>
      <c r="C41" s="6" t="s">
        <v>80</v>
      </c>
      <c r="D41" s="6"/>
      <c r="E41">
        <v>0</v>
      </c>
      <c r="F41">
        <v>0</v>
      </c>
      <c r="G41">
        <v>11</v>
      </c>
      <c r="H41">
        <v>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 s="3">
        <f t="shared" si="6"/>
        <v>13</v>
      </c>
      <c r="P41">
        <f>VLOOKUP(C41,'2. Establishment (WTE)'!$C$16:$O$89,13,FALSE)</f>
        <v>104.3</v>
      </c>
      <c r="Q41" s="8">
        <f t="shared" si="7"/>
        <v>0.12464046021093002</v>
      </c>
      <c r="R41">
        <v>10</v>
      </c>
      <c r="S41" s="8">
        <f t="shared" si="8"/>
        <v>9.5877277085330781E-2</v>
      </c>
    </row>
    <row r="42" spans="1:19" ht="33" customHeight="1" x14ac:dyDescent="0.2">
      <c r="A42" s="6" t="s">
        <v>22</v>
      </c>
      <c r="B42" t="s">
        <v>27</v>
      </c>
      <c r="C42" s="6" t="s">
        <v>81</v>
      </c>
      <c r="D42" s="6"/>
      <c r="E42">
        <v>0</v>
      </c>
      <c r="F42">
        <v>0.1</v>
      </c>
      <c r="G42">
        <v>1.1100000000000001</v>
      </c>
      <c r="H42">
        <v>2.2599999999999998</v>
      </c>
      <c r="I42">
        <v>1.46</v>
      </c>
      <c r="J42">
        <v>0</v>
      </c>
      <c r="K42">
        <v>0</v>
      </c>
      <c r="L42">
        <v>0</v>
      </c>
      <c r="M42">
        <v>0</v>
      </c>
      <c r="N42">
        <v>0</v>
      </c>
      <c r="O42" s="3">
        <f t="shared" si="6"/>
        <v>4.93</v>
      </c>
      <c r="P42">
        <f>VLOOKUP(C42,'2. Establishment (WTE)'!$C$16:$O$89,13,FALSE)</f>
        <v>73.190000000000012</v>
      </c>
      <c r="Q42" s="8">
        <f t="shared" si="7"/>
        <v>6.7358928815411931E-2</v>
      </c>
      <c r="R42">
        <v>4.93</v>
      </c>
      <c r="S42" s="8">
        <f t="shared" si="8"/>
        <v>6.7358928815411931E-2</v>
      </c>
    </row>
    <row r="43" spans="1:19" ht="33" customHeight="1" x14ac:dyDescent="0.2">
      <c r="A43" s="6" t="s">
        <v>22</v>
      </c>
      <c r="B43" t="s">
        <v>27</v>
      </c>
      <c r="C43" s="6" t="s">
        <v>82</v>
      </c>
      <c r="D43" s="6"/>
      <c r="E43">
        <v>0</v>
      </c>
      <c r="F43">
        <v>1.6930000000000001</v>
      </c>
      <c r="G43">
        <v>8</v>
      </c>
      <c r="H43">
        <v>9.19</v>
      </c>
      <c r="I43">
        <v>4.1100000000000003</v>
      </c>
      <c r="J43">
        <v>0.12</v>
      </c>
      <c r="K43">
        <v>0</v>
      </c>
      <c r="L43">
        <v>0</v>
      </c>
      <c r="M43">
        <v>0</v>
      </c>
      <c r="N43">
        <v>0</v>
      </c>
      <c r="O43" s="3">
        <f t="shared" si="6"/>
        <v>23.113</v>
      </c>
      <c r="P43">
        <f>VLOOKUP(C43,'2. Establishment (WTE)'!$C$16:$O$89,13,FALSE)</f>
        <v>154.29999999999998</v>
      </c>
      <c r="Q43" s="8">
        <f t="shared" si="7"/>
        <v>0.14979261179520417</v>
      </c>
      <c r="R43">
        <v>22.113</v>
      </c>
      <c r="S43" s="8">
        <f t="shared" si="8"/>
        <v>0.14331173039533379</v>
      </c>
    </row>
    <row r="44" spans="1:19" ht="33" customHeight="1" x14ac:dyDescent="0.2">
      <c r="A44" s="6" t="s">
        <v>22</v>
      </c>
      <c r="B44" t="s">
        <v>27</v>
      </c>
      <c r="C44" s="6" t="s">
        <v>83</v>
      </c>
      <c r="D44" s="6"/>
      <c r="E44">
        <v>0</v>
      </c>
      <c r="F44">
        <v>0.85</v>
      </c>
      <c r="G44">
        <v>5.9</v>
      </c>
      <c r="H44">
        <v>3.5</v>
      </c>
      <c r="I44">
        <v>2</v>
      </c>
      <c r="J44">
        <v>1</v>
      </c>
      <c r="K44">
        <v>0</v>
      </c>
      <c r="L44">
        <v>0</v>
      </c>
      <c r="M44">
        <v>0</v>
      </c>
      <c r="N44">
        <v>0</v>
      </c>
      <c r="O44" s="3">
        <f t="shared" si="6"/>
        <v>13.25</v>
      </c>
      <c r="P44">
        <f>VLOOKUP(C44,'2. Establishment (WTE)'!$C$16:$O$89,13,FALSE)</f>
        <v>110.3</v>
      </c>
      <c r="Q44" s="8">
        <f t="shared" si="7"/>
        <v>0.12012692656391659</v>
      </c>
      <c r="R44">
        <v>6</v>
      </c>
      <c r="S44" s="8">
        <f t="shared" si="8"/>
        <v>5.4397098821396192E-2</v>
      </c>
    </row>
    <row r="45" spans="1:19" ht="33" customHeight="1" x14ac:dyDescent="0.2">
      <c r="A45" s="6" t="s">
        <v>22</v>
      </c>
      <c r="B45" t="s">
        <v>27</v>
      </c>
      <c r="C45" s="6" t="s">
        <v>84</v>
      </c>
      <c r="D45" s="6"/>
      <c r="E45">
        <v>0</v>
      </c>
      <c r="F45">
        <v>1</v>
      </c>
      <c r="G45">
        <v>3</v>
      </c>
      <c r="H45">
        <v>7.15</v>
      </c>
      <c r="I45">
        <v>2</v>
      </c>
      <c r="J45">
        <v>0</v>
      </c>
      <c r="K45">
        <v>0</v>
      </c>
      <c r="L45">
        <v>0</v>
      </c>
      <c r="M45">
        <v>0</v>
      </c>
      <c r="N45">
        <v>0</v>
      </c>
      <c r="O45" s="3">
        <f t="shared" si="6"/>
        <v>13.15</v>
      </c>
      <c r="P45">
        <f>VLOOKUP(C45,'2. Establishment (WTE)'!$C$16:$O$89,13,FALSE)</f>
        <v>98.259999999999991</v>
      </c>
      <c r="Q45" s="8">
        <f t="shared" si="7"/>
        <v>0.13382861795237128</v>
      </c>
      <c r="R45">
        <v>7.15</v>
      </c>
      <c r="S45" s="8">
        <f t="shared" si="8"/>
        <v>7.2766130673722784E-2</v>
      </c>
    </row>
    <row r="46" spans="1:19" ht="33" customHeight="1" x14ac:dyDescent="0.2">
      <c r="A46" s="6" t="s">
        <v>22</v>
      </c>
      <c r="B46" t="s">
        <v>27</v>
      </c>
      <c r="C46" s="6" t="s">
        <v>85</v>
      </c>
      <c r="D46" s="6"/>
      <c r="E46">
        <v>0</v>
      </c>
      <c r="F46">
        <v>2</v>
      </c>
      <c r="G46">
        <v>5.6</v>
      </c>
      <c r="H46">
        <v>9.4600000000000009</v>
      </c>
      <c r="I46">
        <v>0.6</v>
      </c>
      <c r="J46">
        <v>0</v>
      </c>
      <c r="K46">
        <v>0</v>
      </c>
      <c r="L46">
        <v>0</v>
      </c>
      <c r="M46">
        <v>0</v>
      </c>
      <c r="N46">
        <v>0</v>
      </c>
      <c r="O46" s="3">
        <f t="shared" si="6"/>
        <v>17.660000000000004</v>
      </c>
      <c r="P46">
        <f>VLOOKUP(C46,'2. Establishment (WTE)'!$C$16:$O$89,13,FALSE)</f>
        <v>201.49999999999997</v>
      </c>
      <c r="Q46" s="8">
        <f t="shared" si="7"/>
        <v>8.7642679900744452E-2</v>
      </c>
      <c r="R46">
        <v>12.16</v>
      </c>
      <c r="S46" s="8">
        <f t="shared" si="8"/>
        <v>6.0347394540942935E-2</v>
      </c>
    </row>
    <row r="47" spans="1:19" ht="33" customHeight="1" x14ac:dyDescent="0.2">
      <c r="A47" s="6" t="s">
        <v>22</v>
      </c>
      <c r="B47" t="s">
        <v>27</v>
      </c>
      <c r="C47" s="6" t="s">
        <v>86</v>
      </c>
      <c r="D47" s="6"/>
      <c r="E47">
        <v>0</v>
      </c>
      <c r="F47">
        <v>0</v>
      </c>
      <c r="G47">
        <v>0</v>
      </c>
      <c r="H47">
        <v>6.7</v>
      </c>
      <c r="I47">
        <v>2.13</v>
      </c>
      <c r="J47">
        <v>0</v>
      </c>
      <c r="K47">
        <v>0</v>
      </c>
      <c r="L47">
        <v>0</v>
      </c>
      <c r="M47">
        <v>0</v>
      </c>
      <c r="N47">
        <v>0</v>
      </c>
      <c r="O47" s="3">
        <f t="shared" si="6"/>
        <v>8.83</v>
      </c>
      <c r="P47">
        <f>VLOOKUP(C47,'2. Establishment (WTE)'!$C$16:$O$89,13,FALSE)</f>
        <v>26.900000000000002</v>
      </c>
      <c r="Q47" s="8">
        <f t="shared" si="7"/>
        <v>0.3282527881040892</v>
      </c>
      <c r="R47">
        <v>6.7</v>
      </c>
      <c r="S47" s="8">
        <f t="shared" si="8"/>
        <v>0.24907063197026022</v>
      </c>
    </row>
    <row r="48" spans="1:19" ht="33" customHeight="1" x14ac:dyDescent="0.2">
      <c r="A48" s="6" t="s">
        <v>22</v>
      </c>
      <c r="B48" t="s">
        <v>27</v>
      </c>
      <c r="C48" s="6" t="s">
        <v>87</v>
      </c>
      <c r="D48" s="6"/>
      <c r="E48">
        <v>0</v>
      </c>
      <c r="F48">
        <v>0</v>
      </c>
      <c r="G48">
        <v>5</v>
      </c>
      <c r="H48">
        <v>4</v>
      </c>
      <c r="I48">
        <v>0.8</v>
      </c>
      <c r="J48">
        <v>0</v>
      </c>
      <c r="K48">
        <v>0</v>
      </c>
      <c r="L48">
        <v>0</v>
      </c>
      <c r="M48">
        <v>0</v>
      </c>
      <c r="N48">
        <v>0</v>
      </c>
      <c r="O48" s="3">
        <f t="shared" ref="O48:O79" si="9">SUM(E48:N48)</f>
        <v>9.8000000000000007</v>
      </c>
      <c r="P48">
        <f>VLOOKUP(C48,'2. Establishment (WTE)'!$C$16:$O$89,13,FALSE)</f>
        <v>95.77</v>
      </c>
      <c r="Q48" s="8">
        <f t="shared" ref="Q48:Q79" si="10">O48/P48</f>
        <v>0.10232849535345098</v>
      </c>
      <c r="R48">
        <v>7</v>
      </c>
      <c r="S48" s="8">
        <f t="shared" ref="S48:S79" si="11">R48/P48</f>
        <v>7.309178239532213E-2</v>
      </c>
    </row>
    <row r="49" spans="1:19" ht="33" customHeight="1" x14ac:dyDescent="0.2">
      <c r="A49" s="6" t="s">
        <v>22</v>
      </c>
      <c r="B49" t="s">
        <v>27</v>
      </c>
      <c r="C49" s="6" t="s">
        <v>88</v>
      </c>
      <c r="D49" s="6"/>
      <c r="E49">
        <v>0</v>
      </c>
      <c r="F49">
        <v>0</v>
      </c>
      <c r="G49">
        <v>0</v>
      </c>
      <c r="H49">
        <v>1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 s="3">
        <f t="shared" si="9"/>
        <v>2</v>
      </c>
      <c r="P49">
        <f>VLOOKUP(C49,'2. Establishment (WTE)'!$C$16:$O$89,13,FALSE)</f>
        <v>10.600000000000001</v>
      </c>
      <c r="Q49" s="8">
        <f t="shared" si="10"/>
        <v>0.18867924528301885</v>
      </c>
      <c r="R49">
        <v>0</v>
      </c>
      <c r="S49" s="8">
        <f t="shared" si="11"/>
        <v>0</v>
      </c>
    </row>
    <row r="50" spans="1:19" ht="33" customHeight="1" x14ac:dyDescent="0.2">
      <c r="A50" s="6" t="s">
        <v>22</v>
      </c>
      <c r="B50" t="s">
        <v>27</v>
      </c>
      <c r="C50" s="6" t="s">
        <v>89</v>
      </c>
      <c r="D50" s="6"/>
      <c r="E50">
        <v>0</v>
      </c>
      <c r="F50">
        <v>0</v>
      </c>
      <c r="G50">
        <v>1.35</v>
      </c>
      <c r="H50">
        <v>2.3199999999999998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 s="3">
        <f t="shared" si="9"/>
        <v>3.67</v>
      </c>
      <c r="P50">
        <f>VLOOKUP(C50,'2. Establishment (WTE)'!$C$16:$O$89,13,FALSE)</f>
        <v>35.14</v>
      </c>
      <c r="Q50" s="8">
        <f t="shared" si="10"/>
        <v>0.10443938531587933</v>
      </c>
      <c r="R50">
        <v>3.67</v>
      </c>
      <c r="S50" s="8">
        <f t="shared" si="11"/>
        <v>0.10443938531587933</v>
      </c>
    </row>
    <row r="51" spans="1:19" ht="33" customHeight="1" x14ac:dyDescent="0.2">
      <c r="A51" s="6" t="s">
        <v>22</v>
      </c>
      <c r="B51" t="s">
        <v>27</v>
      </c>
      <c r="C51" s="6" t="s">
        <v>90</v>
      </c>
      <c r="D51" s="6"/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 s="3">
        <f t="shared" si="9"/>
        <v>1</v>
      </c>
      <c r="P51">
        <f>VLOOKUP(C51,'2. Establishment (WTE)'!$C$16:$O$89,13,FALSE)</f>
        <v>4.2</v>
      </c>
      <c r="Q51" s="8">
        <f t="shared" si="10"/>
        <v>0.23809523809523808</v>
      </c>
      <c r="R51">
        <v>0.6</v>
      </c>
      <c r="S51" s="8">
        <f t="shared" si="11"/>
        <v>0.14285714285714285</v>
      </c>
    </row>
    <row r="52" spans="1:19" ht="33" customHeight="1" x14ac:dyDescent="0.2">
      <c r="A52" s="6" t="s">
        <v>22</v>
      </c>
      <c r="B52" t="s">
        <v>27</v>
      </c>
      <c r="C52" s="6" t="s">
        <v>91</v>
      </c>
      <c r="D52" s="6"/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 s="3">
        <f t="shared" si="9"/>
        <v>0</v>
      </c>
      <c r="P52">
        <f>VLOOKUP(C52,'2. Establishment (WTE)'!$C$16:$O$89,13,FALSE)</f>
        <v>45</v>
      </c>
      <c r="Q52" s="8">
        <f t="shared" si="10"/>
        <v>0</v>
      </c>
      <c r="R52">
        <v>0</v>
      </c>
      <c r="S52" s="8">
        <f t="shared" si="11"/>
        <v>0</v>
      </c>
    </row>
    <row r="53" spans="1:19" ht="33" customHeight="1" x14ac:dyDescent="0.2">
      <c r="A53" s="6" t="s">
        <v>22</v>
      </c>
      <c r="B53" t="s">
        <v>27</v>
      </c>
      <c r="C53" s="6" t="s">
        <v>92</v>
      </c>
      <c r="D53" s="6"/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 s="3">
        <f t="shared" si="9"/>
        <v>0</v>
      </c>
      <c r="P53">
        <f>VLOOKUP(C53,'2. Establishment (WTE)'!$C$16:$O$89,13,FALSE)</f>
        <v>11</v>
      </c>
      <c r="Q53" s="8">
        <f t="shared" si="10"/>
        <v>0</v>
      </c>
      <c r="R53">
        <v>0</v>
      </c>
      <c r="S53" s="8">
        <f t="shared" si="11"/>
        <v>0</v>
      </c>
    </row>
    <row r="54" spans="1:19" ht="33" customHeight="1" x14ac:dyDescent="0.2">
      <c r="A54" s="6" t="s">
        <v>22</v>
      </c>
      <c r="B54" t="s">
        <v>27</v>
      </c>
      <c r="C54" s="6" t="s">
        <v>93</v>
      </c>
      <c r="D54" s="6"/>
      <c r="E54">
        <v>0</v>
      </c>
      <c r="F54">
        <v>0</v>
      </c>
      <c r="G54">
        <v>0</v>
      </c>
      <c r="H54">
        <v>4.2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 s="3">
        <f t="shared" si="9"/>
        <v>5.2</v>
      </c>
      <c r="P54">
        <f>VLOOKUP(C54,'2. Establishment (WTE)'!$C$16:$O$89,13,FALSE)</f>
        <v>27.490000000000002</v>
      </c>
      <c r="Q54" s="8">
        <f t="shared" si="10"/>
        <v>0.18915969443433975</v>
      </c>
      <c r="R54">
        <v>4.2</v>
      </c>
      <c r="S54" s="8">
        <f t="shared" si="11"/>
        <v>0.15278283012004365</v>
      </c>
    </row>
    <row r="55" spans="1:19" ht="33" customHeight="1" x14ac:dyDescent="0.2">
      <c r="A55" s="6" t="s">
        <v>22</v>
      </c>
      <c r="B55" t="s">
        <v>27</v>
      </c>
      <c r="C55" s="6" t="s">
        <v>94</v>
      </c>
      <c r="D55" s="6"/>
      <c r="E55">
        <v>3.57</v>
      </c>
      <c r="F55">
        <v>1.22</v>
      </c>
      <c r="G55">
        <v>0</v>
      </c>
      <c r="H55">
        <v>3.54</v>
      </c>
      <c r="I55">
        <v>5.65</v>
      </c>
      <c r="J55">
        <v>0</v>
      </c>
      <c r="K55">
        <v>0.1</v>
      </c>
      <c r="L55">
        <v>0</v>
      </c>
      <c r="M55">
        <v>0</v>
      </c>
      <c r="N55">
        <v>0</v>
      </c>
      <c r="O55" s="3">
        <f t="shared" si="9"/>
        <v>14.08</v>
      </c>
      <c r="P55">
        <f>VLOOKUP(C55,'2. Establishment (WTE)'!$C$16:$O$89,13,FALSE)</f>
        <v>143.03000000000003</v>
      </c>
      <c r="Q55" s="8">
        <f t="shared" si="10"/>
        <v>9.8440886527301943E-2</v>
      </c>
      <c r="R55">
        <v>6.1</v>
      </c>
      <c r="S55" s="8">
        <f t="shared" si="11"/>
        <v>4.2648395441515753E-2</v>
      </c>
    </row>
    <row r="56" spans="1:19" ht="33" customHeight="1" x14ac:dyDescent="0.2">
      <c r="A56" s="6" t="s">
        <v>22</v>
      </c>
      <c r="B56" t="s">
        <v>27</v>
      </c>
      <c r="C56" s="6" t="s">
        <v>95</v>
      </c>
      <c r="D56" s="6"/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 s="3">
        <f t="shared" si="9"/>
        <v>0</v>
      </c>
      <c r="P56">
        <f>VLOOKUP(C56,'2. Establishment (WTE)'!$C$16:$O$89,13,FALSE)</f>
        <v>2.2000000000000002</v>
      </c>
      <c r="Q56" s="8">
        <f t="shared" si="10"/>
        <v>0</v>
      </c>
      <c r="R56">
        <v>0</v>
      </c>
      <c r="S56" s="8">
        <f t="shared" si="11"/>
        <v>0</v>
      </c>
    </row>
    <row r="57" spans="1:19" ht="33" customHeight="1" x14ac:dyDescent="0.2">
      <c r="A57" s="6" t="s">
        <v>22</v>
      </c>
      <c r="B57" t="s">
        <v>27</v>
      </c>
      <c r="C57" s="6" t="s">
        <v>96</v>
      </c>
      <c r="D57" s="6"/>
      <c r="E57">
        <v>0</v>
      </c>
      <c r="F57">
        <v>0</v>
      </c>
      <c r="G57">
        <v>1.77</v>
      </c>
      <c r="H57">
        <v>3</v>
      </c>
      <c r="I57">
        <v>4.3099999999999996</v>
      </c>
      <c r="J57">
        <v>0</v>
      </c>
      <c r="K57">
        <v>0</v>
      </c>
      <c r="L57">
        <v>0</v>
      </c>
      <c r="M57">
        <v>0</v>
      </c>
      <c r="N57">
        <v>0</v>
      </c>
      <c r="O57" s="3">
        <f t="shared" si="9"/>
        <v>9.0799999999999983</v>
      </c>
      <c r="P57">
        <f>VLOOKUP(C57,'2. Establishment (WTE)'!$C$16:$O$89,13,FALSE)</f>
        <v>93.77000000000001</v>
      </c>
      <c r="Q57" s="8">
        <f t="shared" si="10"/>
        <v>9.6832675695851522E-2</v>
      </c>
      <c r="R57">
        <v>3.31</v>
      </c>
      <c r="S57" s="8">
        <f t="shared" si="11"/>
        <v>3.5299136184280683E-2</v>
      </c>
    </row>
    <row r="58" spans="1:19" ht="33" customHeight="1" x14ac:dyDescent="0.2">
      <c r="A58" s="6" t="s">
        <v>22</v>
      </c>
      <c r="B58" t="s">
        <v>27</v>
      </c>
      <c r="C58" s="6" t="s">
        <v>97</v>
      </c>
      <c r="D58" s="6"/>
      <c r="E58">
        <v>0</v>
      </c>
      <c r="F58">
        <v>0</v>
      </c>
      <c r="G58">
        <v>10</v>
      </c>
      <c r="H58">
        <v>5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 s="3">
        <f t="shared" si="9"/>
        <v>15</v>
      </c>
      <c r="P58">
        <f>VLOOKUP(C58,'2. Establishment (WTE)'!$C$16:$O$89,13,FALSE)</f>
        <v>249.78000000000003</v>
      </c>
      <c r="Q58" s="8">
        <f t="shared" si="10"/>
        <v>6.0052846504924325E-2</v>
      </c>
      <c r="R58">
        <v>11</v>
      </c>
      <c r="S58" s="8">
        <f t="shared" si="11"/>
        <v>4.4038754103611175E-2</v>
      </c>
    </row>
    <row r="59" spans="1:19" ht="33" customHeight="1" x14ac:dyDescent="0.2">
      <c r="A59" s="6" t="s">
        <v>22</v>
      </c>
      <c r="B59" t="s">
        <v>27</v>
      </c>
      <c r="C59" s="6" t="s">
        <v>98</v>
      </c>
      <c r="D59" s="6"/>
      <c r="E59">
        <v>0</v>
      </c>
      <c r="F59">
        <v>0</v>
      </c>
      <c r="G59">
        <v>10.8</v>
      </c>
      <c r="H59">
        <v>5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 s="3">
        <f t="shared" si="9"/>
        <v>15.8</v>
      </c>
      <c r="P59">
        <f>VLOOKUP(C59,'2. Establishment (WTE)'!$C$16:$O$89,13,FALSE)</f>
        <v>99.65</v>
      </c>
      <c r="Q59" s="8">
        <f t="shared" si="10"/>
        <v>0.15855494229804315</v>
      </c>
      <c r="R59">
        <v>14.6</v>
      </c>
      <c r="S59" s="8">
        <f t="shared" si="11"/>
        <v>0.14651279478173607</v>
      </c>
    </row>
    <row r="60" spans="1:19" ht="33" customHeight="1" x14ac:dyDescent="0.2">
      <c r="A60" s="6" t="s">
        <v>22</v>
      </c>
      <c r="B60" t="s">
        <v>27</v>
      </c>
      <c r="C60" s="6" t="s">
        <v>99</v>
      </c>
      <c r="D60" s="6"/>
      <c r="E60">
        <v>0</v>
      </c>
      <c r="F60">
        <v>0</v>
      </c>
      <c r="G60">
        <v>2</v>
      </c>
      <c r="H60">
        <v>1.8</v>
      </c>
      <c r="I60">
        <v>0.8</v>
      </c>
      <c r="J60">
        <v>0</v>
      </c>
      <c r="K60">
        <v>1</v>
      </c>
      <c r="L60">
        <v>0</v>
      </c>
      <c r="M60">
        <v>0</v>
      </c>
      <c r="N60">
        <v>0</v>
      </c>
      <c r="O60" s="3">
        <f t="shared" si="9"/>
        <v>5.6</v>
      </c>
      <c r="P60">
        <f>VLOOKUP(C60,'2. Establishment (WTE)'!$C$16:$O$89,13,FALSE)</f>
        <v>51.58</v>
      </c>
      <c r="Q60" s="8">
        <f t="shared" si="10"/>
        <v>0.10856921287320667</v>
      </c>
      <c r="R60">
        <v>2</v>
      </c>
      <c r="S60" s="8">
        <f t="shared" si="11"/>
        <v>3.8774718883288095E-2</v>
      </c>
    </row>
    <row r="61" spans="1:19" ht="33" customHeight="1" x14ac:dyDescent="0.2">
      <c r="A61" s="6" t="s">
        <v>22</v>
      </c>
      <c r="B61" t="s">
        <v>27</v>
      </c>
      <c r="C61" s="6" t="s">
        <v>100</v>
      </c>
      <c r="D61" s="6"/>
      <c r="E61">
        <v>0</v>
      </c>
      <c r="F61">
        <v>0</v>
      </c>
      <c r="G61">
        <v>2.4</v>
      </c>
      <c r="H61">
        <v>4.4000000000000004</v>
      </c>
      <c r="I61">
        <v>0.16</v>
      </c>
      <c r="J61">
        <v>0</v>
      </c>
      <c r="K61">
        <v>0</v>
      </c>
      <c r="L61">
        <v>0</v>
      </c>
      <c r="M61">
        <v>0</v>
      </c>
      <c r="N61">
        <v>0</v>
      </c>
      <c r="O61" s="3">
        <f t="shared" si="9"/>
        <v>6.9600000000000009</v>
      </c>
      <c r="P61">
        <f>VLOOKUP(C61,'2. Establishment (WTE)'!$C$16:$O$89,13,FALSE)</f>
        <v>99.08</v>
      </c>
      <c r="Q61" s="8">
        <f t="shared" si="10"/>
        <v>7.0246265643924111E-2</v>
      </c>
      <c r="R61">
        <v>6.6</v>
      </c>
      <c r="S61" s="8">
        <f t="shared" si="11"/>
        <v>6.6612838110617675E-2</v>
      </c>
    </row>
    <row r="62" spans="1:19" ht="33" customHeight="1" x14ac:dyDescent="0.2">
      <c r="A62" s="6" t="s">
        <v>22</v>
      </c>
      <c r="B62" t="s">
        <v>27</v>
      </c>
      <c r="C62" s="6" t="s">
        <v>101</v>
      </c>
      <c r="D62" s="6"/>
      <c r="E62">
        <v>0</v>
      </c>
      <c r="F62">
        <v>0</v>
      </c>
      <c r="G62">
        <v>6</v>
      </c>
      <c r="H62">
        <v>2.2799999999999998</v>
      </c>
      <c r="I62">
        <v>4.34</v>
      </c>
      <c r="J62">
        <v>0.2</v>
      </c>
      <c r="K62">
        <v>0</v>
      </c>
      <c r="L62">
        <v>0</v>
      </c>
      <c r="M62">
        <v>0</v>
      </c>
      <c r="N62">
        <v>0</v>
      </c>
      <c r="O62" s="3">
        <f t="shared" si="9"/>
        <v>12.819999999999999</v>
      </c>
      <c r="P62">
        <f>VLOOKUP(C62,'2. Establishment (WTE)'!$C$16:$O$89,13,FALSE)</f>
        <v>75.78</v>
      </c>
      <c r="Q62" s="8">
        <f t="shared" si="10"/>
        <v>0.16917392451834254</v>
      </c>
      <c r="R62">
        <v>11.82</v>
      </c>
      <c r="S62" s="8">
        <f t="shared" si="11"/>
        <v>0.15597783056215361</v>
      </c>
    </row>
    <row r="63" spans="1:19" ht="33" customHeight="1" x14ac:dyDescent="0.2">
      <c r="A63" s="6" t="s">
        <v>22</v>
      </c>
      <c r="B63" t="s">
        <v>27</v>
      </c>
      <c r="C63" s="6" t="s">
        <v>102</v>
      </c>
      <c r="D63" s="6"/>
      <c r="E63">
        <v>0</v>
      </c>
      <c r="F63">
        <v>0</v>
      </c>
      <c r="G63">
        <v>5.4</v>
      </c>
      <c r="H63">
        <v>5</v>
      </c>
      <c r="I63">
        <v>6.1</v>
      </c>
      <c r="J63">
        <v>0</v>
      </c>
      <c r="K63">
        <v>0</v>
      </c>
      <c r="L63">
        <v>0</v>
      </c>
      <c r="M63">
        <v>0</v>
      </c>
      <c r="N63">
        <v>0</v>
      </c>
      <c r="O63" s="3">
        <f t="shared" si="9"/>
        <v>16.5</v>
      </c>
      <c r="P63">
        <f>VLOOKUP(C63,'2. Establishment (WTE)'!$C$16:$O$89,13,FALSE)</f>
        <v>71.64</v>
      </c>
      <c r="Q63" s="8">
        <f t="shared" si="10"/>
        <v>0.23031825795644892</v>
      </c>
      <c r="R63">
        <v>12.1</v>
      </c>
      <c r="S63" s="8">
        <f t="shared" si="11"/>
        <v>0.1689000558347292</v>
      </c>
    </row>
    <row r="64" spans="1:19" ht="33" customHeight="1" x14ac:dyDescent="0.2">
      <c r="A64" s="6" t="s">
        <v>22</v>
      </c>
      <c r="B64" t="s">
        <v>27</v>
      </c>
      <c r="C64" s="6" t="s">
        <v>103</v>
      </c>
      <c r="D64" s="6"/>
      <c r="E64">
        <v>0</v>
      </c>
      <c r="F64">
        <v>0.2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 s="3">
        <f t="shared" si="9"/>
        <v>0.2</v>
      </c>
      <c r="P64">
        <f>VLOOKUP(C64,'2. Establishment (WTE)'!$C$16:$O$89,13,FALSE)</f>
        <v>13.950000000000001</v>
      </c>
      <c r="Q64" s="8">
        <f t="shared" si="10"/>
        <v>1.4336917562724014E-2</v>
      </c>
      <c r="R64">
        <v>0.2</v>
      </c>
      <c r="S64" s="8">
        <f t="shared" si="11"/>
        <v>1.4336917562724014E-2</v>
      </c>
    </row>
    <row r="65" spans="1:19" ht="33" customHeight="1" x14ac:dyDescent="0.2">
      <c r="A65" s="6" t="s">
        <v>22</v>
      </c>
      <c r="B65" t="s">
        <v>27</v>
      </c>
      <c r="C65" s="6" t="s">
        <v>104</v>
      </c>
      <c r="D65" s="6"/>
      <c r="E65">
        <v>0</v>
      </c>
      <c r="F65">
        <v>0</v>
      </c>
      <c r="G65">
        <v>6</v>
      </c>
      <c r="H65">
        <v>2.1</v>
      </c>
      <c r="I65">
        <v>1.25</v>
      </c>
      <c r="J65">
        <v>0</v>
      </c>
      <c r="K65">
        <v>0</v>
      </c>
      <c r="L65">
        <v>0</v>
      </c>
      <c r="M65">
        <v>0</v>
      </c>
      <c r="N65">
        <v>0</v>
      </c>
      <c r="O65" s="3">
        <f t="shared" si="9"/>
        <v>9.35</v>
      </c>
      <c r="P65">
        <f>VLOOKUP(C65,'2. Establishment (WTE)'!$C$16:$O$89,13,FALSE)</f>
        <v>65.33</v>
      </c>
      <c r="Q65" s="8">
        <f t="shared" si="10"/>
        <v>0.14311954691565895</v>
      </c>
      <c r="R65">
        <v>2.65</v>
      </c>
      <c r="S65" s="8">
        <f t="shared" si="11"/>
        <v>4.0563294045614574E-2</v>
      </c>
    </row>
    <row r="66" spans="1:19" ht="33" customHeight="1" x14ac:dyDescent="0.2">
      <c r="A66" s="6" t="s">
        <v>22</v>
      </c>
      <c r="B66" t="s">
        <v>27</v>
      </c>
      <c r="C66" s="6" t="s">
        <v>105</v>
      </c>
      <c r="D66" s="6"/>
      <c r="E66">
        <v>0</v>
      </c>
      <c r="F66">
        <v>0</v>
      </c>
      <c r="G66">
        <v>2</v>
      </c>
      <c r="H66">
        <v>4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 s="3">
        <f t="shared" si="9"/>
        <v>7</v>
      </c>
      <c r="P66">
        <f>VLOOKUP(C66,'2. Establishment (WTE)'!$C$16:$O$89,13,FALSE)</f>
        <v>111.2</v>
      </c>
      <c r="Q66" s="8">
        <f t="shared" si="10"/>
        <v>6.2949640287769781E-2</v>
      </c>
      <c r="R66">
        <v>6</v>
      </c>
      <c r="S66" s="8">
        <f t="shared" si="11"/>
        <v>5.3956834532374098E-2</v>
      </c>
    </row>
    <row r="67" spans="1:19" ht="33" customHeight="1" x14ac:dyDescent="0.2">
      <c r="A67" s="6" t="s">
        <v>22</v>
      </c>
      <c r="B67" t="s">
        <v>27</v>
      </c>
      <c r="C67" s="6" t="s">
        <v>106</v>
      </c>
      <c r="D67" s="6"/>
      <c r="E67">
        <v>2</v>
      </c>
      <c r="F67">
        <v>1.04</v>
      </c>
      <c r="G67">
        <v>5.03</v>
      </c>
      <c r="H67">
        <v>3.39</v>
      </c>
      <c r="I67">
        <v>4.78</v>
      </c>
      <c r="J67">
        <v>0</v>
      </c>
      <c r="K67">
        <v>0</v>
      </c>
      <c r="L67">
        <v>1.2</v>
      </c>
      <c r="M67">
        <v>0</v>
      </c>
      <c r="N67">
        <v>0</v>
      </c>
      <c r="O67" s="3">
        <f t="shared" si="9"/>
        <v>17.440000000000001</v>
      </c>
      <c r="P67">
        <f>VLOOKUP(C67,'2. Establishment (WTE)'!$C$16:$O$89,13,FALSE)</f>
        <v>199.77</v>
      </c>
      <c r="Q67" s="8">
        <f t="shared" si="10"/>
        <v>8.7300395454772986E-2</v>
      </c>
      <c r="R67">
        <v>4.7300000000000004</v>
      </c>
      <c r="S67" s="8">
        <f t="shared" si="11"/>
        <v>2.3677228813135106E-2</v>
      </c>
    </row>
    <row r="68" spans="1:19" ht="33" customHeight="1" x14ac:dyDescent="0.2">
      <c r="A68" s="6" t="s">
        <v>22</v>
      </c>
      <c r="B68" t="s">
        <v>27</v>
      </c>
      <c r="C68" s="6" t="s">
        <v>107</v>
      </c>
      <c r="D68" s="6"/>
      <c r="E68">
        <v>0</v>
      </c>
      <c r="F68">
        <v>0</v>
      </c>
      <c r="G68">
        <v>0</v>
      </c>
      <c r="H68">
        <v>1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 s="3">
        <f t="shared" si="9"/>
        <v>2</v>
      </c>
      <c r="P68">
        <f>VLOOKUP(C68,'2. Establishment (WTE)'!$C$16:$O$89,13,FALSE)</f>
        <v>117.93</v>
      </c>
      <c r="Q68" s="8">
        <f t="shared" si="10"/>
        <v>1.6959213092512505E-2</v>
      </c>
      <c r="R68">
        <v>1</v>
      </c>
      <c r="S68" s="8">
        <f t="shared" si="11"/>
        <v>8.4796065462562527E-3</v>
      </c>
    </row>
    <row r="69" spans="1:19" ht="33" customHeight="1" x14ac:dyDescent="0.2">
      <c r="A69" s="6" t="s">
        <v>22</v>
      </c>
      <c r="B69" t="s">
        <v>27</v>
      </c>
      <c r="C69" s="6" t="s">
        <v>108</v>
      </c>
      <c r="D69" s="6"/>
      <c r="E69">
        <v>0</v>
      </c>
      <c r="F69">
        <v>1.25</v>
      </c>
      <c r="G69">
        <v>8.51</v>
      </c>
      <c r="H69">
        <v>9.75</v>
      </c>
      <c r="I69">
        <v>16.29</v>
      </c>
      <c r="J69">
        <v>0</v>
      </c>
      <c r="K69">
        <v>0</v>
      </c>
      <c r="L69">
        <v>0</v>
      </c>
      <c r="M69">
        <v>0</v>
      </c>
      <c r="N69">
        <v>0</v>
      </c>
      <c r="O69" s="3">
        <f t="shared" si="9"/>
        <v>35.799999999999997</v>
      </c>
      <c r="P69">
        <f>VLOOKUP(C69,'2. Establishment (WTE)'!$C$16:$O$89,13,FALSE)</f>
        <v>240.28</v>
      </c>
      <c r="Q69" s="8">
        <f t="shared" si="10"/>
        <v>0.14899284168470117</v>
      </c>
      <c r="R69">
        <v>36.799999999999997</v>
      </c>
      <c r="S69" s="8">
        <f t="shared" si="11"/>
        <v>0.15315465290494423</v>
      </c>
    </row>
    <row r="70" spans="1:19" ht="33" customHeight="1" x14ac:dyDescent="0.2">
      <c r="A70" s="6" t="s">
        <v>22</v>
      </c>
      <c r="B70" t="s">
        <v>27</v>
      </c>
      <c r="C70" s="6" t="s">
        <v>109</v>
      </c>
      <c r="D70" s="6"/>
      <c r="E70">
        <v>0</v>
      </c>
      <c r="F70">
        <v>0</v>
      </c>
      <c r="G70">
        <v>0</v>
      </c>
      <c r="H70">
        <v>1.24</v>
      </c>
      <c r="I70">
        <v>1.17</v>
      </c>
      <c r="J70">
        <v>0</v>
      </c>
      <c r="K70">
        <v>0</v>
      </c>
      <c r="L70">
        <v>0</v>
      </c>
      <c r="M70">
        <v>0</v>
      </c>
      <c r="N70">
        <v>0</v>
      </c>
      <c r="O70" s="3">
        <f t="shared" si="9"/>
        <v>2.41</v>
      </c>
      <c r="P70">
        <f>VLOOKUP(C70,'2. Establishment (WTE)'!$C$16:$O$89,13,FALSE)</f>
        <v>65.08</v>
      </c>
      <c r="Q70" s="8">
        <f t="shared" si="10"/>
        <v>3.7031346035648435E-2</v>
      </c>
      <c r="R70">
        <v>1.17</v>
      </c>
      <c r="S70" s="8">
        <f t="shared" si="11"/>
        <v>1.7977873386601107E-2</v>
      </c>
    </row>
    <row r="71" spans="1:19" ht="33" customHeight="1" x14ac:dyDescent="0.2">
      <c r="A71" s="6" t="s">
        <v>22</v>
      </c>
      <c r="B71" t="s">
        <v>27</v>
      </c>
      <c r="C71" s="6" t="s">
        <v>110</v>
      </c>
      <c r="D71" s="6"/>
      <c r="E71">
        <v>0</v>
      </c>
      <c r="F71">
        <v>0</v>
      </c>
      <c r="G71">
        <v>0</v>
      </c>
      <c r="H71">
        <v>1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 s="3">
        <f t="shared" si="9"/>
        <v>2</v>
      </c>
      <c r="P71">
        <f>VLOOKUP(C71,'2. Establishment (WTE)'!$C$16:$O$89,13,FALSE)</f>
        <v>48.11</v>
      </c>
      <c r="Q71" s="8">
        <f t="shared" si="10"/>
        <v>4.1571398877572233E-2</v>
      </c>
      <c r="R71">
        <v>0</v>
      </c>
      <c r="S71" s="8">
        <f t="shared" si="11"/>
        <v>0</v>
      </c>
    </row>
    <row r="72" spans="1:19" ht="33" customHeight="1" x14ac:dyDescent="0.2">
      <c r="A72" s="6" t="s">
        <v>22</v>
      </c>
      <c r="B72" t="s">
        <v>27</v>
      </c>
      <c r="C72" s="6" t="s">
        <v>111</v>
      </c>
      <c r="D72" s="6"/>
      <c r="E72">
        <v>0</v>
      </c>
      <c r="F72">
        <v>0</v>
      </c>
      <c r="G72">
        <v>1.1000000000000001</v>
      </c>
      <c r="H72">
        <v>0.9</v>
      </c>
      <c r="I72">
        <v>0.37</v>
      </c>
      <c r="J72">
        <v>1</v>
      </c>
      <c r="K72">
        <v>0</v>
      </c>
      <c r="L72">
        <v>0</v>
      </c>
      <c r="M72">
        <v>0</v>
      </c>
      <c r="N72">
        <v>0</v>
      </c>
      <c r="O72" s="3">
        <f t="shared" si="9"/>
        <v>3.37</v>
      </c>
      <c r="P72">
        <f>VLOOKUP(C72,'2. Establishment (WTE)'!$C$16:$O$89,13,FALSE)</f>
        <v>72.03</v>
      </c>
      <c r="Q72" s="8">
        <f t="shared" si="10"/>
        <v>4.6786061363320842E-2</v>
      </c>
      <c r="R72">
        <v>2.37</v>
      </c>
      <c r="S72" s="8">
        <f t="shared" si="11"/>
        <v>3.290295710120783E-2</v>
      </c>
    </row>
    <row r="73" spans="1:19" ht="33" customHeight="1" x14ac:dyDescent="0.2">
      <c r="A73" s="6" t="s">
        <v>22</v>
      </c>
      <c r="B73" t="s">
        <v>27</v>
      </c>
      <c r="C73" s="6" t="s">
        <v>112</v>
      </c>
      <c r="D73" s="6"/>
      <c r="E73">
        <v>0</v>
      </c>
      <c r="F73">
        <v>0</v>
      </c>
      <c r="G73">
        <v>0</v>
      </c>
      <c r="H73">
        <v>11</v>
      </c>
      <c r="I73">
        <v>2.66</v>
      </c>
      <c r="J73">
        <v>0.35</v>
      </c>
      <c r="K73">
        <v>0</v>
      </c>
      <c r="L73">
        <v>0</v>
      </c>
      <c r="M73">
        <v>0</v>
      </c>
      <c r="N73">
        <v>0</v>
      </c>
      <c r="O73" s="3">
        <f t="shared" si="9"/>
        <v>14.01</v>
      </c>
      <c r="P73">
        <f>VLOOKUP(C73,'2. Establishment (WTE)'!$C$16:$O$89,13,FALSE)</f>
        <v>148.52000000000001</v>
      </c>
      <c r="Q73" s="8">
        <f t="shared" si="10"/>
        <v>9.4330729868031232E-2</v>
      </c>
      <c r="R73">
        <v>14.01</v>
      </c>
      <c r="S73" s="8">
        <f t="shared" si="11"/>
        <v>9.4330729868031232E-2</v>
      </c>
    </row>
    <row r="74" spans="1:19" ht="33" customHeight="1" x14ac:dyDescent="0.2">
      <c r="A74" s="6" t="s">
        <v>22</v>
      </c>
      <c r="B74" t="s">
        <v>27</v>
      </c>
      <c r="C74" s="6" t="s">
        <v>113</v>
      </c>
      <c r="D74" s="6"/>
      <c r="E74">
        <v>0</v>
      </c>
      <c r="F74">
        <v>0</v>
      </c>
      <c r="G74">
        <v>5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 s="3">
        <f t="shared" si="9"/>
        <v>6</v>
      </c>
      <c r="P74">
        <f>VLOOKUP(C74,'2. Establishment (WTE)'!$C$16:$O$89,13,FALSE)</f>
        <v>115.60000000000001</v>
      </c>
      <c r="Q74" s="8">
        <f t="shared" si="10"/>
        <v>5.1903114186851208E-2</v>
      </c>
      <c r="R74">
        <v>2</v>
      </c>
      <c r="S74" s="8">
        <f t="shared" si="11"/>
        <v>1.7301038062283735E-2</v>
      </c>
    </row>
    <row r="75" spans="1:19" ht="33" customHeight="1" x14ac:dyDescent="0.2">
      <c r="A75" s="6" t="s">
        <v>22</v>
      </c>
      <c r="B75" t="s">
        <v>27</v>
      </c>
      <c r="C75" s="6" t="s">
        <v>114</v>
      </c>
      <c r="D75" s="6"/>
      <c r="E75">
        <v>0</v>
      </c>
      <c r="F75">
        <v>0</v>
      </c>
      <c r="G75">
        <v>0</v>
      </c>
      <c r="H75">
        <v>0.8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 s="3">
        <f t="shared" si="9"/>
        <v>0.8</v>
      </c>
      <c r="P75">
        <f>VLOOKUP(C75,'2. Establishment (WTE)'!$C$16:$O$89,13,FALSE)</f>
        <v>38.299999999999997</v>
      </c>
      <c r="Q75" s="8">
        <f t="shared" si="10"/>
        <v>2.088772845953003E-2</v>
      </c>
      <c r="R75">
        <v>0</v>
      </c>
      <c r="S75" s="8">
        <f t="shared" si="11"/>
        <v>0</v>
      </c>
    </row>
    <row r="76" spans="1:19" ht="33" customHeight="1" x14ac:dyDescent="0.2">
      <c r="A76" s="6" t="s">
        <v>25</v>
      </c>
      <c r="B76" t="s">
        <v>28</v>
      </c>
      <c r="C76" s="6" t="s">
        <v>115</v>
      </c>
      <c r="D76" s="6"/>
      <c r="E76">
        <v>0</v>
      </c>
      <c r="F76">
        <v>0</v>
      </c>
      <c r="G76">
        <v>0</v>
      </c>
      <c r="H76">
        <v>1.2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 s="3">
        <f t="shared" si="9"/>
        <v>1.2</v>
      </c>
      <c r="P76">
        <f>VLOOKUP(C76,'2. Establishment (WTE)'!$C$16:$O$89,13,FALSE)</f>
        <v>23.45</v>
      </c>
      <c r="Q76" s="8">
        <f t="shared" si="10"/>
        <v>5.1172707889125799E-2</v>
      </c>
      <c r="R76">
        <v>1.2</v>
      </c>
      <c r="S76" s="8">
        <f t="shared" si="11"/>
        <v>5.1172707889125799E-2</v>
      </c>
    </row>
    <row r="77" spans="1:19" ht="33" customHeight="1" x14ac:dyDescent="0.2">
      <c r="A77" s="6" t="s">
        <v>23</v>
      </c>
      <c r="B77" t="s">
        <v>27</v>
      </c>
      <c r="C77" s="6" t="s">
        <v>116</v>
      </c>
      <c r="D77" s="6"/>
      <c r="E77">
        <v>0</v>
      </c>
      <c r="F77">
        <v>0</v>
      </c>
      <c r="G77">
        <v>1</v>
      </c>
      <c r="H77">
        <v>2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 s="3">
        <f t="shared" si="9"/>
        <v>3</v>
      </c>
      <c r="P77">
        <f>VLOOKUP(C77,'2. Establishment (WTE)'!$C$16:$O$89,13,FALSE)</f>
        <v>12</v>
      </c>
      <c r="Q77" s="8">
        <f t="shared" si="10"/>
        <v>0.25</v>
      </c>
      <c r="R77">
        <v>2</v>
      </c>
      <c r="S77" s="8">
        <f t="shared" si="11"/>
        <v>0.16666666666666666</v>
      </c>
    </row>
    <row r="78" spans="1:19" ht="33" customHeight="1" x14ac:dyDescent="0.2">
      <c r="A78" s="6" t="s">
        <v>23</v>
      </c>
      <c r="B78" t="s">
        <v>27</v>
      </c>
      <c r="C78" s="6" t="s">
        <v>117</v>
      </c>
      <c r="D78" s="6"/>
      <c r="E78">
        <v>0</v>
      </c>
      <c r="F78">
        <v>0</v>
      </c>
      <c r="G78">
        <v>4.1900000000000004</v>
      </c>
      <c r="H78">
        <v>0.01</v>
      </c>
      <c r="I78">
        <v>7.89</v>
      </c>
      <c r="J78">
        <v>0.5</v>
      </c>
      <c r="K78">
        <v>0</v>
      </c>
      <c r="L78">
        <v>0</v>
      </c>
      <c r="M78">
        <v>0</v>
      </c>
      <c r="N78">
        <v>0</v>
      </c>
      <c r="O78" s="3">
        <f t="shared" si="9"/>
        <v>12.59</v>
      </c>
      <c r="P78">
        <f>VLOOKUP(C78,'2. Establishment (WTE)'!$C$16:$O$89,13,FALSE)</f>
        <v>229.22</v>
      </c>
      <c r="Q78" s="8">
        <f t="shared" si="10"/>
        <v>5.4925399179827243E-2</v>
      </c>
      <c r="R78">
        <v>3</v>
      </c>
      <c r="S78" s="8">
        <f t="shared" si="11"/>
        <v>1.3087863188203474E-2</v>
      </c>
    </row>
    <row r="79" spans="1:19" ht="33" customHeight="1" x14ac:dyDescent="0.2">
      <c r="A79" s="6" t="s">
        <v>23</v>
      </c>
      <c r="B79" t="s">
        <v>27</v>
      </c>
      <c r="C79" s="6" t="s">
        <v>118</v>
      </c>
      <c r="D79" s="6"/>
      <c r="E79">
        <v>0</v>
      </c>
      <c r="F79">
        <v>0</v>
      </c>
      <c r="G79">
        <v>0</v>
      </c>
      <c r="H79">
        <v>1</v>
      </c>
      <c r="I79">
        <v>1</v>
      </c>
      <c r="J79">
        <v>1</v>
      </c>
      <c r="K79">
        <v>0</v>
      </c>
      <c r="L79">
        <v>0</v>
      </c>
      <c r="M79">
        <v>0</v>
      </c>
      <c r="N79">
        <v>0</v>
      </c>
      <c r="O79" s="3">
        <f t="shared" si="9"/>
        <v>3</v>
      </c>
      <c r="P79">
        <f>VLOOKUP(C79,'2. Establishment (WTE)'!$C$16:$O$89,13,FALSE)</f>
        <v>111.82000000000001</v>
      </c>
      <c r="Q79" s="8">
        <f t="shared" si="10"/>
        <v>2.6828832051511355E-2</v>
      </c>
      <c r="R79">
        <v>0</v>
      </c>
      <c r="S79" s="8">
        <f t="shared" si="11"/>
        <v>0</v>
      </c>
    </row>
    <row r="80" spans="1:19" ht="33" customHeight="1" x14ac:dyDescent="0.2">
      <c r="A80" s="6" t="s">
        <v>24</v>
      </c>
      <c r="B80" t="s">
        <v>27</v>
      </c>
      <c r="C80" s="6" t="s">
        <v>119</v>
      </c>
      <c r="D80" s="6"/>
      <c r="E80">
        <v>0</v>
      </c>
      <c r="F80">
        <v>0</v>
      </c>
      <c r="G80">
        <v>0</v>
      </c>
      <c r="H80">
        <v>7</v>
      </c>
      <c r="I80">
        <v>0.4</v>
      </c>
      <c r="J80">
        <v>0</v>
      </c>
      <c r="K80">
        <v>0</v>
      </c>
      <c r="L80">
        <v>0</v>
      </c>
      <c r="M80">
        <v>0</v>
      </c>
      <c r="N80">
        <v>0</v>
      </c>
      <c r="O80" s="3">
        <f t="shared" ref="O80:O111" si="12">SUM(E80:N80)</f>
        <v>7.4</v>
      </c>
      <c r="P80">
        <f>VLOOKUP(C80,'2. Establishment (WTE)'!$C$16:$O$89,13,FALSE)</f>
        <v>46.1</v>
      </c>
      <c r="Q80" s="8">
        <f t="shared" ref="Q80:Q111" si="13">O80/P80</f>
        <v>0.16052060737527116</v>
      </c>
      <c r="R80">
        <v>0.4</v>
      </c>
      <c r="S80" s="8">
        <f t="shared" ref="S80:S111" si="14">R80/P80</f>
        <v>8.6767895878524948E-3</v>
      </c>
    </row>
    <row r="81" spans="1:19" ht="33" customHeight="1" x14ac:dyDescent="0.2">
      <c r="A81" s="6" t="s">
        <v>24</v>
      </c>
      <c r="B81" t="s">
        <v>27</v>
      </c>
      <c r="C81" s="6" t="s">
        <v>120</v>
      </c>
      <c r="D81" s="6"/>
      <c r="E81">
        <v>0</v>
      </c>
      <c r="F81">
        <v>2</v>
      </c>
      <c r="G81">
        <v>7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 s="3">
        <f t="shared" si="12"/>
        <v>9</v>
      </c>
      <c r="P81">
        <f>VLOOKUP(C81,'2. Establishment (WTE)'!$C$16:$O$89,13,FALSE)</f>
        <v>136.44000000000003</v>
      </c>
      <c r="Q81" s="8">
        <f t="shared" si="13"/>
        <v>6.5963060686015818E-2</v>
      </c>
      <c r="R81">
        <v>6</v>
      </c>
      <c r="S81" s="8">
        <f t="shared" si="14"/>
        <v>4.3975373790677209E-2</v>
      </c>
    </row>
    <row r="82" spans="1:19" ht="33" customHeight="1" x14ac:dyDescent="0.2">
      <c r="A82" s="6" t="s">
        <v>24</v>
      </c>
      <c r="B82" t="s">
        <v>27</v>
      </c>
      <c r="C82" s="6" t="s">
        <v>121</v>
      </c>
      <c r="D82" s="6"/>
      <c r="E82">
        <v>0</v>
      </c>
      <c r="F82">
        <v>0</v>
      </c>
      <c r="G82">
        <v>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 s="3">
        <f t="shared" si="12"/>
        <v>2</v>
      </c>
      <c r="P82">
        <f>VLOOKUP(C82,'2. Establishment (WTE)'!$C$16:$O$89,13,FALSE)</f>
        <v>58.58</v>
      </c>
      <c r="Q82" s="8">
        <f t="shared" si="13"/>
        <v>3.4141345168999658E-2</v>
      </c>
      <c r="R82">
        <v>0</v>
      </c>
      <c r="S82" s="8">
        <f t="shared" si="14"/>
        <v>0</v>
      </c>
    </row>
    <row r="83" spans="1:19" ht="33" customHeight="1" x14ac:dyDescent="0.2">
      <c r="A83" s="6" t="s">
        <v>24</v>
      </c>
      <c r="B83" t="s">
        <v>27</v>
      </c>
      <c r="C83" s="6" t="s">
        <v>122</v>
      </c>
      <c r="D83" s="6"/>
      <c r="E83">
        <v>0</v>
      </c>
      <c r="F83">
        <v>0</v>
      </c>
      <c r="G83">
        <v>4.5</v>
      </c>
      <c r="H83">
        <v>3.25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 s="3">
        <f t="shared" si="12"/>
        <v>7.75</v>
      </c>
      <c r="P83">
        <f>VLOOKUP(C83,'2. Establishment (WTE)'!$C$16:$O$89,13,FALSE)</f>
        <v>168.20000000000002</v>
      </c>
      <c r="Q83" s="8">
        <f t="shared" si="13"/>
        <v>4.6076099881093929E-2</v>
      </c>
      <c r="R83">
        <v>4.25</v>
      </c>
      <c r="S83" s="8">
        <f t="shared" si="14"/>
        <v>2.5267538644470865E-2</v>
      </c>
    </row>
    <row r="84" spans="1:19" ht="33" customHeight="1" x14ac:dyDescent="0.2">
      <c r="A84" s="6" t="s">
        <v>24</v>
      </c>
      <c r="B84" t="s">
        <v>27</v>
      </c>
      <c r="C84" s="6" t="s">
        <v>123</v>
      </c>
      <c r="D84" s="6"/>
      <c r="E84">
        <v>0</v>
      </c>
      <c r="F84">
        <v>0</v>
      </c>
      <c r="G84">
        <v>13</v>
      </c>
      <c r="H84">
        <v>0</v>
      </c>
      <c r="I84">
        <v>2</v>
      </c>
      <c r="J84">
        <v>1</v>
      </c>
      <c r="K84">
        <v>0</v>
      </c>
      <c r="L84">
        <v>0.6</v>
      </c>
      <c r="M84">
        <v>0</v>
      </c>
      <c r="N84">
        <v>0</v>
      </c>
      <c r="O84" s="3">
        <f t="shared" si="12"/>
        <v>16.600000000000001</v>
      </c>
      <c r="P84">
        <f>VLOOKUP(C84,'2. Establishment (WTE)'!$C$16:$O$89,13,FALSE)</f>
        <v>205.10999999999999</v>
      </c>
      <c r="Q84" s="8">
        <f t="shared" si="13"/>
        <v>8.0932182731217411E-2</v>
      </c>
      <c r="R84">
        <v>5.6</v>
      </c>
      <c r="S84" s="8">
        <f t="shared" si="14"/>
        <v>2.7302423090049242E-2</v>
      </c>
    </row>
    <row r="85" spans="1:19" ht="33" customHeight="1" x14ac:dyDescent="0.2">
      <c r="A85" s="6" t="s">
        <v>24</v>
      </c>
      <c r="B85" t="s">
        <v>27</v>
      </c>
      <c r="C85" s="6" t="s">
        <v>124</v>
      </c>
      <c r="D85" s="6"/>
      <c r="E85">
        <v>0</v>
      </c>
      <c r="F85">
        <v>0</v>
      </c>
      <c r="G85">
        <v>0</v>
      </c>
      <c r="H85">
        <v>1</v>
      </c>
      <c r="I85">
        <v>1</v>
      </c>
      <c r="J85">
        <v>0</v>
      </c>
      <c r="K85">
        <v>0</v>
      </c>
      <c r="L85">
        <v>0</v>
      </c>
      <c r="M85">
        <v>0</v>
      </c>
      <c r="N85">
        <v>0</v>
      </c>
      <c r="O85" s="3">
        <f t="shared" si="12"/>
        <v>2</v>
      </c>
      <c r="P85">
        <f>VLOOKUP(C85,'2. Establishment (WTE)'!$C$16:$O$89,13,FALSE)</f>
        <v>8.69</v>
      </c>
      <c r="Q85" s="8">
        <f t="shared" si="13"/>
        <v>0.23014959723820486</v>
      </c>
      <c r="R85">
        <v>2</v>
      </c>
      <c r="S85" s="8">
        <f t="shared" si="14"/>
        <v>0.23014959723820486</v>
      </c>
    </row>
    <row r="86" spans="1:19" ht="33" customHeight="1" x14ac:dyDescent="0.2">
      <c r="A86" s="6" t="s">
        <v>26</v>
      </c>
      <c r="B86" t="s">
        <v>27</v>
      </c>
      <c r="C86" s="6" t="s">
        <v>125</v>
      </c>
      <c r="D86" s="6"/>
      <c r="E86">
        <v>0</v>
      </c>
      <c r="F86">
        <v>0</v>
      </c>
      <c r="G86">
        <v>0</v>
      </c>
      <c r="H86">
        <v>2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 s="3">
        <f t="shared" si="12"/>
        <v>2</v>
      </c>
      <c r="P86">
        <f>VLOOKUP(C86,'2. Establishment (WTE)'!$C$16:$O$89,13,FALSE)</f>
        <v>53.8</v>
      </c>
      <c r="Q86" s="8">
        <f t="shared" si="13"/>
        <v>3.717472118959108E-2</v>
      </c>
      <c r="R86">
        <v>0</v>
      </c>
      <c r="S86" s="8">
        <f t="shared" si="14"/>
        <v>0</v>
      </c>
    </row>
    <row r="87" spans="1:19" ht="33" customHeight="1" x14ac:dyDescent="0.2">
      <c r="A87" s="6" t="s">
        <v>21</v>
      </c>
      <c r="B87" t="s">
        <v>27</v>
      </c>
      <c r="C87" s="6" t="s">
        <v>126</v>
      </c>
      <c r="D87" s="6"/>
      <c r="E87">
        <v>0</v>
      </c>
      <c r="F87">
        <v>1</v>
      </c>
      <c r="G87">
        <v>2</v>
      </c>
      <c r="H87">
        <v>2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 s="3">
        <f t="shared" si="12"/>
        <v>5</v>
      </c>
      <c r="P87">
        <f>VLOOKUP(C87,'2. Establishment (WTE)'!$C$16:$O$89,13,FALSE)</f>
        <v>110.57</v>
      </c>
      <c r="Q87" s="8">
        <f t="shared" si="13"/>
        <v>4.5220222483494624E-2</v>
      </c>
      <c r="R87">
        <v>1</v>
      </c>
      <c r="S87" s="8">
        <f t="shared" si="14"/>
        <v>9.0440444966989244E-3</v>
      </c>
    </row>
    <row r="88" spans="1:19" ht="33" customHeight="1" x14ac:dyDescent="0.2">
      <c r="A88" s="6" t="s">
        <v>21</v>
      </c>
      <c r="B88" t="s">
        <v>27</v>
      </c>
      <c r="C88" s="6" t="s">
        <v>127</v>
      </c>
      <c r="D88" s="6"/>
      <c r="E88">
        <v>0</v>
      </c>
      <c r="F88">
        <v>0</v>
      </c>
      <c r="G88">
        <v>8</v>
      </c>
      <c r="H88">
        <v>8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 s="3">
        <f t="shared" si="12"/>
        <v>17</v>
      </c>
      <c r="P88">
        <f>VLOOKUP(C88,'2. Establishment (WTE)'!$C$16:$O$89,13,FALSE)</f>
        <v>131.60000000000002</v>
      </c>
      <c r="Q88" s="8">
        <f t="shared" si="13"/>
        <v>0.12917933130699086</v>
      </c>
      <c r="R88">
        <v>17</v>
      </c>
      <c r="S88" s="8">
        <f t="shared" si="14"/>
        <v>0.12917933130699086</v>
      </c>
    </row>
    <row r="89" spans="1:19" ht="33" customHeight="1" x14ac:dyDescent="0.2">
      <c r="A89" s="6" t="s">
        <v>21</v>
      </c>
      <c r="B89" t="s">
        <v>27</v>
      </c>
      <c r="C89" s="6" t="s">
        <v>128</v>
      </c>
      <c r="D89" s="6"/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 s="3">
        <f t="shared" si="12"/>
        <v>0</v>
      </c>
      <c r="P89">
        <f>VLOOKUP(C89,'2. Establishment (WTE)'!$C$16:$O$89,13,FALSE)</f>
        <v>10.25</v>
      </c>
      <c r="Q89" s="8">
        <f t="shared" si="13"/>
        <v>0</v>
      </c>
      <c r="R89">
        <v>0</v>
      </c>
      <c r="S89" s="8">
        <f t="shared" si="14"/>
        <v>0</v>
      </c>
    </row>
  </sheetData>
  <sortState ref="A16:S89">
    <sortCondition ref="A16:A89"/>
    <sortCondition ref="B16:B89"/>
    <sortCondition ref="D16:D89"/>
    <sortCondition ref="C16:C89"/>
  </sortState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DA29-30C8-0341-97F1-18BAE7A97234}">
  <dimension ref="A1:E15"/>
  <sheetViews>
    <sheetView workbookViewId="0"/>
  </sheetViews>
  <sheetFormatPr baseColWidth="10" defaultRowHeight="16" x14ac:dyDescent="0.2"/>
  <cols>
    <col min="1" max="1" width="13" customWidth="1"/>
    <col min="3" max="5" width="12.33203125" customWidth="1"/>
  </cols>
  <sheetData>
    <row r="1" spans="1:5" ht="26" x14ac:dyDescent="0.3">
      <c r="A1" s="1" t="s">
        <v>0</v>
      </c>
    </row>
    <row r="2" spans="1:5" ht="19" x14ac:dyDescent="0.25">
      <c r="A2" s="5" t="s">
        <v>50</v>
      </c>
    </row>
    <row r="4" spans="1:5" s="7" customFormat="1" ht="51" x14ac:dyDescent="0.2">
      <c r="A4" s="42" t="s">
        <v>12</v>
      </c>
      <c r="B4" s="26" t="s">
        <v>39</v>
      </c>
      <c r="C4" s="42" t="s">
        <v>40</v>
      </c>
      <c r="D4" s="26" t="s">
        <v>41</v>
      </c>
      <c r="E4" s="43" t="s">
        <v>42</v>
      </c>
    </row>
    <row r="5" spans="1:5" x14ac:dyDescent="0.2">
      <c r="A5" s="39" t="s">
        <v>45</v>
      </c>
      <c r="B5" s="41">
        <v>3</v>
      </c>
      <c r="C5" s="39">
        <v>0</v>
      </c>
      <c r="D5" s="13">
        <v>0</v>
      </c>
      <c r="E5" s="40">
        <v>0</v>
      </c>
    </row>
    <row r="6" spans="1:5" x14ac:dyDescent="0.2">
      <c r="A6" s="39"/>
      <c r="B6" s="41">
        <v>4</v>
      </c>
      <c r="C6" s="39">
        <v>1</v>
      </c>
      <c r="D6" s="13">
        <v>8</v>
      </c>
      <c r="E6" s="40">
        <v>2</v>
      </c>
    </row>
    <row r="7" spans="1:5" x14ac:dyDescent="0.2">
      <c r="A7" s="39"/>
      <c r="B7" s="41">
        <v>5</v>
      </c>
      <c r="C7" s="39">
        <v>9</v>
      </c>
      <c r="D7" s="13">
        <v>14</v>
      </c>
      <c r="E7" s="40">
        <v>10.6</v>
      </c>
    </row>
    <row r="8" spans="1:5" x14ac:dyDescent="0.2">
      <c r="A8" s="39"/>
      <c r="B8" s="41">
        <v>6</v>
      </c>
      <c r="C8" s="39">
        <v>11</v>
      </c>
      <c r="D8" s="13">
        <v>40</v>
      </c>
      <c r="E8" s="40">
        <v>71.710000000000008</v>
      </c>
    </row>
    <row r="9" spans="1:5" x14ac:dyDescent="0.2">
      <c r="A9" s="39"/>
      <c r="B9" s="41">
        <v>7</v>
      </c>
      <c r="C9" s="39">
        <v>6</v>
      </c>
      <c r="D9" s="13">
        <v>25.080000000000002</v>
      </c>
      <c r="E9" s="40">
        <v>41.8</v>
      </c>
    </row>
    <row r="10" spans="1:5" x14ac:dyDescent="0.2">
      <c r="A10" s="39"/>
      <c r="B10" s="41" t="s">
        <v>16</v>
      </c>
      <c r="C10" s="39">
        <v>1</v>
      </c>
      <c r="D10" s="13">
        <v>5</v>
      </c>
      <c r="E10" s="40">
        <v>2</v>
      </c>
    </row>
    <row r="11" spans="1:5" x14ac:dyDescent="0.2">
      <c r="A11" s="39"/>
      <c r="B11" s="41" t="s">
        <v>17</v>
      </c>
      <c r="C11" s="39">
        <v>0</v>
      </c>
      <c r="D11" s="13">
        <v>1</v>
      </c>
      <c r="E11" s="40">
        <v>1</v>
      </c>
    </row>
    <row r="12" spans="1:5" x14ac:dyDescent="0.2">
      <c r="A12" s="39"/>
      <c r="B12" s="41" t="s">
        <v>18</v>
      </c>
      <c r="C12" s="39">
        <v>0</v>
      </c>
      <c r="D12" s="13">
        <v>0</v>
      </c>
      <c r="E12" s="40">
        <v>0</v>
      </c>
    </row>
    <row r="13" spans="1:5" x14ac:dyDescent="0.2">
      <c r="A13" s="39"/>
      <c r="B13" s="41" t="s">
        <v>19</v>
      </c>
      <c r="C13" s="39">
        <v>0</v>
      </c>
      <c r="D13" s="13">
        <v>0</v>
      </c>
      <c r="E13" s="40">
        <v>0</v>
      </c>
    </row>
    <row r="14" spans="1:5" s="3" customFormat="1" x14ac:dyDescent="0.2">
      <c r="A14" s="31" t="s">
        <v>43</v>
      </c>
      <c r="B14" s="32"/>
      <c r="C14" s="31">
        <f>SUM(C5:C13)</f>
        <v>28</v>
      </c>
      <c r="D14" s="32">
        <f t="shared" ref="D14:E14" si="0">SUM(D5:D13)</f>
        <v>93.08</v>
      </c>
      <c r="E14" s="33">
        <f t="shared" si="0"/>
        <v>129.11000000000001</v>
      </c>
    </row>
    <row r="15" spans="1:5" s="3" customFormat="1" x14ac:dyDescent="0.2">
      <c r="A15" s="34" t="s">
        <v>44</v>
      </c>
      <c r="B15" s="35"/>
      <c r="C15" s="38">
        <v>3.7654956871626183E-3</v>
      </c>
      <c r="D15" s="36">
        <v>1.2517583520039162E-2</v>
      </c>
      <c r="E15" s="37">
        <v>1.736296957748449E-2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1966-B973-324C-80E6-2CCDD7F6D126}">
  <dimension ref="A1:D15"/>
  <sheetViews>
    <sheetView workbookViewId="0"/>
  </sheetViews>
  <sheetFormatPr baseColWidth="10" defaultRowHeight="16" x14ac:dyDescent="0.2"/>
  <cols>
    <col min="2" max="2" width="12.6640625" customWidth="1"/>
    <col min="3" max="3" width="21.1640625" customWidth="1"/>
    <col min="4" max="4" width="23.1640625" customWidth="1"/>
  </cols>
  <sheetData>
    <row r="1" spans="1:4" ht="26" x14ac:dyDescent="0.3">
      <c r="A1" s="1" t="s">
        <v>0</v>
      </c>
    </row>
    <row r="2" spans="1:4" ht="19" x14ac:dyDescent="0.25">
      <c r="A2" s="5" t="s">
        <v>48</v>
      </c>
    </row>
    <row r="4" spans="1:4" s="7" customFormat="1" ht="68" x14ac:dyDescent="0.2">
      <c r="A4" s="42" t="s">
        <v>12</v>
      </c>
      <c r="B4" s="26" t="s">
        <v>39</v>
      </c>
      <c r="C4" s="42" t="s">
        <v>46</v>
      </c>
      <c r="D4" s="43" t="s">
        <v>47</v>
      </c>
    </row>
    <row r="5" spans="1:4" x14ac:dyDescent="0.2">
      <c r="A5" s="39" t="s">
        <v>45</v>
      </c>
      <c r="B5" s="41">
        <v>3</v>
      </c>
      <c r="C5" s="39">
        <v>1</v>
      </c>
      <c r="D5" s="40">
        <v>0</v>
      </c>
    </row>
    <row r="6" spans="1:4" x14ac:dyDescent="0.2">
      <c r="A6" s="39"/>
      <c r="B6" s="41">
        <v>4</v>
      </c>
      <c r="C6" s="39">
        <v>2</v>
      </c>
      <c r="D6" s="40">
        <v>1</v>
      </c>
    </row>
    <row r="7" spans="1:4" x14ac:dyDescent="0.2">
      <c r="A7" s="39"/>
      <c r="B7" s="41">
        <v>5</v>
      </c>
      <c r="C7" s="39">
        <v>9.4</v>
      </c>
      <c r="D7" s="40">
        <v>23</v>
      </c>
    </row>
    <row r="8" spans="1:4" x14ac:dyDescent="0.2">
      <c r="A8" s="39"/>
      <c r="B8" s="41">
        <v>6</v>
      </c>
      <c r="C8" s="39">
        <v>47.4</v>
      </c>
      <c r="D8" s="40">
        <v>72.3</v>
      </c>
    </row>
    <row r="9" spans="1:4" x14ac:dyDescent="0.2">
      <c r="A9" s="39"/>
      <c r="B9" s="41">
        <v>7</v>
      </c>
      <c r="C9" s="39">
        <v>54.2</v>
      </c>
      <c r="D9" s="40">
        <v>58</v>
      </c>
    </row>
    <row r="10" spans="1:4" x14ac:dyDescent="0.2">
      <c r="A10" s="39"/>
      <c r="B10" s="41" t="s">
        <v>16</v>
      </c>
      <c r="C10" s="39">
        <v>12.63</v>
      </c>
      <c r="D10" s="40">
        <v>17</v>
      </c>
    </row>
    <row r="11" spans="1:4" x14ac:dyDescent="0.2">
      <c r="A11" s="39"/>
      <c r="B11" s="41" t="s">
        <v>17</v>
      </c>
      <c r="C11" s="39">
        <v>6.3</v>
      </c>
      <c r="D11" s="40">
        <v>6</v>
      </c>
    </row>
    <row r="12" spans="1:4" x14ac:dyDescent="0.2">
      <c r="A12" s="39"/>
      <c r="B12" s="41" t="s">
        <v>18</v>
      </c>
      <c r="C12" s="39">
        <v>3</v>
      </c>
      <c r="D12" s="40">
        <v>3.6</v>
      </c>
    </row>
    <row r="13" spans="1:4" x14ac:dyDescent="0.2">
      <c r="A13" s="39"/>
      <c r="B13" s="41" t="s">
        <v>19</v>
      </c>
      <c r="C13" s="39">
        <v>0</v>
      </c>
      <c r="D13" s="40">
        <v>0</v>
      </c>
    </row>
    <row r="14" spans="1:4" s="3" customFormat="1" x14ac:dyDescent="0.2">
      <c r="A14" s="31" t="s">
        <v>43</v>
      </c>
      <c r="B14" s="32"/>
      <c r="C14" s="31">
        <f>SUM(C5:C13)</f>
        <v>135.93</v>
      </c>
      <c r="D14" s="33">
        <f>SUM(D5:D13)</f>
        <v>180.9</v>
      </c>
    </row>
    <row r="15" spans="1:4" s="3" customFormat="1" x14ac:dyDescent="0.2">
      <c r="A15" s="34" t="s">
        <v>44</v>
      </c>
      <c r="B15" s="35"/>
      <c r="C15" s="38">
        <v>1.828013674128624E-2</v>
      </c>
      <c r="D15" s="37">
        <v>2.4327791778847058E-2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1. Establishment (Posts)</vt:lpstr>
      <vt:lpstr>2. Establishment (WTE)</vt:lpstr>
      <vt:lpstr>3. Vacancy rate</vt:lpstr>
      <vt:lpstr>4. Reasons for absence</vt:lpstr>
      <vt:lpstr>5. Upcoming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Dumbleton</dc:creator>
  <cp:lastModifiedBy>Claire Dumbleton</cp:lastModifiedBy>
  <dcterms:created xsi:type="dcterms:W3CDTF">2018-08-06T14:14:51Z</dcterms:created>
  <dcterms:modified xsi:type="dcterms:W3CDTF">2018-09-01T15:16:49Z</dcterms:modified>
</cp:coreProperties>
</file>