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iredumbleton/Documents/Accentive/2019 CoR Diagnostic census/"/>
    </mc:Choice>
  </mc:AlternateContent>
  <xr:revisionPtr revIDLastSave="0" documentId="13_ncr:1_{F980B1DE-B22C-704C-B3F9-93FC2E877CA7}" xr6:coauthVersionLast="45" xr6:coauthVersionMax="45" xr10:uidLastSave="{00000000-0000-0000-0000-000000000000}"/>
  <bookViews>
    <workbookView xWindow="17160" yWindow="14720" windowWidth="34040" windowHeight="14080" xr2:uid="{5F8E6009-B9F2-0041-BE2A-467446FEEA53}"/>
  </bookViews>
  <sheets>
    <sheet name="Index" sheetId="1" r:id="rId1"/>
    <sheet name="1. Establishment (Posts)" sheetId="8" r:id="rId2"/>
    <sheet name="2. Establishment (WTE)" sheetId="5" r:id="rId3"/>
    <sheet name="3. Vacancy rate" sheetId="9" r:id="rId4"/>
    <sheet name="4. Reasons for absence" sheetId="3" r:id="rId5"/>
    <sheet name="5. Predicted retirements" sheetId="7" r:id="rId6"/>
  </sheets>
  <definedNames>
    <definedName name="_xlnm._FilterDatabase" localSheetId="1" hidden="1">'1. Establishment (Posts)'!$A$13:$S$24</definedName>
    <definedName name="_xlnm._FilterDatabase" localSheetId="2" hidden="1">'2. Establishment (WTE)'!$A$13:$S$26</definedName>
    <definedName name="_xlnm._FilterDatabase" localSheetId="3" hidden="1">'3. Vacancy rate'!$A$13:$R$99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5" i="9" l="1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1" i="9"/>
  <c r="V52" i="9"/>
  <c r="V53" i="9"/>
  <c r="V54" i="9"/>
  <c r="V55" i="9"/>
  <c r="V56" i="9"/>
  <c r="V57" i="9"/>
  <c r="V58" i="9"/>
  <c r="V59" i="9"/>
  <c r="V60" i="9"/>
  <c r="V61" i="9"/>
  <c r="V62" i="9"/>
  <c r="V63" i="9"/>
  <c r="V64" i="9"/>
  <c r="V65" i="9"/>
  <c r="V66" i="9"/>
  <c r="V67" i="9"/>
  <c r="V68" i="9"/>
  <c r="V69" i="9"/>
  <c r="V70" i="9"/>
  <c r="V71" i="9"/>
  <c r="V72" i="9"/>
  <c r="V73" i="9"/>
  <c r="V74" i="9"/>
  <c r="V75" i="9"/>
  <c r="V76" i="9"/>
  <c r="V14" i="9"/>
  <c r="S10" i="9"/>
  <c r="S9" i="9"/>
  <c r="S8" i="9"/>
  <c r="S5" i="9"/>
  <c r="S6" i="9"/>
  <c r="S7" i="9"/>
  <c r="S4" i="9"/>
  <c r="R15" i="9" l="1"/>
  <c r="T15" i="9" s="1"/>
  <c r="R16" i="9"/>
  <c r="T16" i="9" s="1"/>
  <c r="R17" i="9"/>
  <c r="T17" i="9" s="1"/>
  <c r="R18" i="9"/>
  <c r="T18" i="9" s="1"/>
  <c r="R19" i="9"/>
  <c r="T19" i="9" s="1"/>
  <c r="R20" i="9"/>
  <c r="T20" i="9" s="1"/>
  <c r="R21" i="9"/>
  <c r="T21" i="9" s="1"/>
  <c r="R22" i="9"/>
  <c r="T22" i="9" s="1"/>
  <c r="R23" i="9"/>
  <c r="T23" i="9" s="1"/>
  <c r="R24" i="9"/>
  <c r="T24" i="9" s="1"/>
  <c r="R25" i="9"/>
  <c r="T25" i="9" s="1"/>
  <c r="R26" i="9"/>
  <c r="T26" i="9" s="1"/>
  <c r="R27" i="9"/>
  <c r="T27" i="9" s="1"/>
  <c r="R28" i="9"/>
  <c r="T28" i="9" s="1"/>
  <c r="R29" i="9"/>
  <c r="T29" i="9" s="1"/>
  <c r="R30" i="9"/>
  <c r="T30" i="9" s="1"/>
  <c r="R31" i="9"/>
  <c r="T31" i="9" s="1"/>
  <c r="R32" i="9"/>
  <c r="T32" i="9" s="1"/>
  <c r="R33" i="9"/>
  <c r="T33" i="9" s="1"/>
  <c r="R34" i="9"/>
  <c r="T34" i="9" s="1"/>
  <c r="R35" i="9"/>
  <c r="T35" i="9" s="1"/>
  <c r="R36" i="9"/>
  <c r="T36" i="9" s="1"/>
  <c r="R37" i="9"/>
  <c r="T37" i="9" s="1"/>
  <c r="R38" i="9"/>
  <c r="T38" i="9" s="1"/>
  <c r="R39" i="9"/>
  <c r="T39" i="9" s="1"/>
  <c r="R40" i="9"/>
  <c r="T40" i="9" s="1"/>
  <c r="R41" i="9"/>
  <c r="T41" i="9" s="1"/>
  <c r="R42" i="9"/>
  <c r="T42" i="9" s="1"/>
  <c r="R43" i="9"/>
  <c r="T43" i="9" s="1"/>
  <c r="R44" i="9"/>
  <c r="T44" i="9" s="1"/>
  <c r="R45" i="9"/>
  <c r="T45" i="9" s="1"/>
  <c r="R46" i="9"/>
  <c r="T46" i="9" s="1"/>
  <c r="R47" i="9"/>
  <c r="T47" i="9" s="1"/>
  <c r="R48" i="9"/>
  <c r="T48" i="9" s="1"/>
  <c r="R49" i="9"/>
  <c r="T49" i="9" s="1"/>
  <c r="R50" i="9"/>
  <c r="T50" i="9" s="1"/>
  <c r="R51" i="9"/>
  <c r="T51" i="9" s="1"/>
  <c r="R52" i="9"/>
  <c r="T52" i="9" s="1"/>
  <c r="R53" i="9"/>
  <c r="T53" i="9" s="1"/>
  <c r="R54" i="9"/>
  <c r="T54" i="9" s="1"/>
  <c r="R55" i="9"/>
  <c r="T55" i="9" s="1"/>
  <c r="R56" i="9"/>
  <c r="T56" i="9" s="1"/>
  <c r="R57" i="9"/>
  <c r="T57" i="9" s="1"/>
  <c r="R58" i="9"/>
  <c r="T58" i="9" s="1"/>
  <c r="R59" i="9"/>
  <c r="T59" i="9" s="1"/>
  <c r="R60" i="9"/>
  <c r="T60" i="9" s="1"/>
  <c r="R61" i="9"/>
  <c r="T61" i="9" s="1"/>
  <c r="R62" i="9"/>
  <c r="T62" i="9" s="1"/>
  <c r="R63" i="9"/>
  <c r="T63" i="9" s="1"/>
  <c r="R64" i="9"/>
  <c r="T64" i="9" s="1"/>
  <c r="R65" i="9"/>
  <c r="T65" i="9" s="1"/>
  <c r="R66" i="9"/>
  <c r="T66" i="9" s="1"/>
  <c r="R67" i="9"/>
  <c r="T67" i="9" s="1"/>
  <c r="R68" i="9"/>
  <c r="T68" i="9" s="1"/>
  <c r="R69" i="9"/>
  <c r="T69" i="9" s="1"/>
  <c r="R70" i="9"/>
  <c r="T70" i="9" s="1"/>
  <c r="R71" i="9"/>
  <c r="T71" i="9" s="1"/>
  <c r="R72" i="9"/>
  <c r="T72" i="9" s="1"/>
  <c r="R73" i="9"/>
  <c r="T73" i="9" s="1"/>
  <c r="R74" i="9"/>
  <c r="T74" i="9" s="1"/>
  <c r="R75" i="9"/>
  <c r="T75" i="9" s="1"/>
  <c r="R76" i="9"/>
  <c r="T76" i="9" s="1"/>
  <c r="R14" i="9"/>
  <c r="T14" i="9" l="1"/>
  <c r="R4" i="9"/>
  <c r="Q10" i="8" l="1"/>
  <c r="P10" i="8"/>
  <c r="O10" i="8"/>
  <c r="N10" i="8"/>
  <c r="M10" i="8"/>
  <c r="L10" i="8"/>
  <c r="K10" i="8"/>
  <c r="J10" i="8"/>
  <c r="I10" i="8"/>
  <c r="H10" i="8"/>
  <c r="G10" i="8"/>
  <c r="Q10" i="5"/>
  <c r="P10" i="5"/>
  <c r="O10" i="5"/>
  <c r="N10" i="5"/>
  <c r="M10" i="5"/>
  <c r="L10" i="5"/>
  <c r="K10" i="5"/>
  <c r="J10" i="5"/>
  <c r="I10" i="5"/>
  <c r="H10" i="5"/>
  <c r="G10" i="5"/>
  <c r="Q9" i="8"/>
  <c r="P9" i="8"/>
  <c r="O9" i="8"/>
  <c r="N9" i="8"/>
  <c r="M9" i="8"/>
  <c r="L9" i="8"/>
  <c r="K9" i="8"/>
  <c r="J9" i="8"/>
  <c r="I9" i="8"/>
  <c r="H9" i="8"/>
  <c r="G9" i="8"/>
  <c r="Q8" i="8"/>
  <c r="P8" i="8"/>
  <c r="O8" i="8"/>
  <c r="N8" i="8"/>
  <c r="M8" i="8"/>
  <c r="L8" i="8"/>
  <c r="K8" i="8"/>
  <c r="J8" i="8"/>
  <c r="I8" i="8"/>
  <c r="H8" i="8"/>
  <c r="G8" i="8"/>
  <c r="Q7" i="8"/>
  <c r="P7" i="8"/>
  <c r="O7" i="8"/>
  <c r="N7" i="8"/>
  <c r="M7" i="8"/>
  <c r="L7" i="8"/>
  <c r="K7" i="8"/>
  <c r="J7" i="8"/>
  <c r="I7" i="8"/>
  <c r="H7" i="8"/>
  <c r="G7" i="8"/>
  <c r="Q6" i="8"/>
  <c r="P6" i="8"/>
  <c r="O6" i="8"/>
  <c r="N6" i="8"/>
  <c r="M6" i="8"/>
  <c r="L6" i="8"/>
  <c r="K6" i="8"/>
  <c r="J6" i="8"/>
  <c r="I6" i="8"/>
  <c r="H6" i="8"/>
  <c r="G6" i="8"/>
  <c r="Q5" i="8"/>
  <c r="P5" i="8"/>
  <c r="O5" i="8"/>
  <c r="N5" i="8"/>
  <c r="M5" i="8"/>
  <c r="L5" i="8"/>
  <c r="K5" i="8"/>
  <c r="J5" i="8"/>
  <c r="I5" i="8"/>
  <c r="H5" i="8"/>
  <c r="G5" i="8"/>
  <c r="Q4" i="8"/>
  <c r="P4" i="8"/>
  <c r="O4" i="8"/>
  <c r="N4" i="8"/>
  <c r="M4" i="8"/>
  <c r="L4" i="8"/>
  <c r="K4" i="8"/>
  <c r="J4" i="8"/>
  <c r="I4" i="8"/>
  <c r="H4" i="8"/>
  <c r="G4" i="8"/>
  <c r="R14" i="8"/>
  <c r="R15" i="8"/>
  <c r="R17" i="8"/>
  <c r="R16" i="8"/>
  <c r="R4" i="8" s="1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5" i="8"/>
  <c r="R34" i="8"/>
  <c r="R36" i="8"/>
  <c r="R37" i="8"/>
  <c r="R38" i="8"/>
  <c r="R39" i="8"/>
  <c r="R40" i="8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55" i="8"/>
  <c r="R56" i="8"/>
  <c r="R57" i="8"/>
  <c r="R58" i="8"/>
  <c r="R59" i="8"/>
  <c r="R60" i="8"/>
  <c r="R5" i="8" s="1"/>
  <c r="R61" i="8"/>
  <c r="R62" i="8"/>
  <c r="R63" i="8"/>
  <c r="R64" i="8"/>
  <c r="R65" i="8"/>
  <c r="R66" i="8"/>
  <c r="R67" i="8"/>
  <c r="R68" i="8"/>
  <c r="R69" i="8"/>
  <c r="R7" i="8" s="1"/>
  <c r="R10" i="8" l="1"/>
  <c r="R6" i="8"/>
  <c r="R9" i="8"/>
  <c r="R8" i="8"/>
  <c r="Q9" i="5"/>
  <c r="Q8" i="5"/>
  <c r="Q7" i="5"/>
  <c r="Q6" i="5"/>
  <c r="Q5" i="5"/>
  <c r="Q4" i="5"/>
  <c r="P9" i="5"/>
  <c r="P8" i="5"/>
  <c r="P7" i="5"/>
  <c r="P6" i="5"/>
  <c r="P5" i="5"/>
  <c r="P4" i="5"/>
  <c r="O9" i="5"/>
  <c r="O8" i="5"/>
  <c r="O7" i="5"/>
  <c r="O6" i="5"/>
  <c r="O5" i="5"/>
  <c r="O4" i="5"/>
  <c r="N9" i="5"/>
  <c r="N8" i="5"/>
  <c r="N7" i="5"/>
  <c r="N6" i="5"/>
  <c r="N5" i="5"/>
  <c r="N4" i="5"/>
  <c r="M9" i="5"/>
  <c r="M8" i="5"/>
  <c r="M7" i="5"/>
  <c r="M6" i="5"/>
  <c r="M5" i="5"/>
  <c r="M4" i="5"/>
  <c r="L9" i="5"/>
  <c r="L8" i="5"/>
  <c r="L7" i="5"/>
  <c r="L6" i="5"/>
  <c r="L5" i="5"/>
  <c r="L4" i="5"/>
  <c r="K9" i="5"/>
  <c r="K8" i="5"/>
  <c r="K7" i="5"/>
  <c r="K6" i="5"/>
  <c r="K5" i="5"/>
  <c r="K4" i="5"/>
  <c r="J9" i="5"/>
  <c r="J8" i="5"/>
  <c r="J7" i="5"/>
  <c r="J6" i="5"/>
  <c r="J5" i="5"/>
  <c r="J4" i="5"/>
  <c r="I9" i="5"/>
  <c r="I8" i="5"/>
  <c r="I7" i="5"/>
  <c r="I6" i="5"/>
  <c r="I5" i="5"/>
  <c r="I4" i="5"/>
  <c r="H9" i="5"/>
  <c r="H8" i="5"/>
  <c r="H7" i="5"/>
  <c r="H6" i="5"/>
  <c r="H5" i="5"/>
  <c r="H4" i="5"/>
  <c r="G9" i="5"/>
  <c r="G8" i="5"/>
  <c r="G7" i="5"/>
  <c r="G6" i="5"/>
  <c r="G5" i="5"/>
  <c r="G4" i="5"/>
  <c r="R75" i="5" l="1"/>
  <c r="R76" i="5"/>
  <c r="R77" i="5"/>
  <c r="R78" i="5"/>
  <c r="R66" i="5"/>
  <c r="R9" i="5" s="1"/>
  <c r="R67" i="5"/>
  <c r="R68" i="5"/>
  <c r="R69" i="5"/>
  <c r="R5" i="5" s="1"/>
  <c r="R70" i="5"/>
  <c r="R71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44" i="5"/>
  <c r="R43" i="5"/>
  <c r="R39" i="5"/>
  <c r="R38" i="5"/>
  <c r="R41" i="5"/>
  <c r="R37" i="5"/>
  <c r="R32" i="5"/>
  <c r="R33" i="5"/>
  <c r="R34" i="5"/>
  <c r="R35" i="5"/>
  <c r="R25" i="5"/>
  <c r="R26" i="5"/>
  <c r="R27" i="5"/>
  <c r="R28" i="5"/>
  <c r="R29" i="5"/>
  <c r="R14" i="5"/>
  <c r="R15" i="5"/>
  <c r="R16" i="5"/>
  <c r="R18" i="5"/>
  <c r="R17" i="5"/>
  <c r="R19" i="5"/>
  <c r="R20" i="5"/>
  <c r="R21" i="5"/>
  <c r="R22" i="5"/>
  <c r="R6" i="5" l="1"/>
  <c r="R79" i="5"/>
  <c r="R7" i="5" s="1"/>
  <c r="R74" i="5"/>
  <c r="R73" i="5"/>
  <c r="R72" i="5"/>
  <c r="R65" i="5"/>
  <c r="R45" i="5" l="1"/>
  <c r="R42" i="5"/>
  <c r="R40" i="5"/>
  <c r="R36" i="5"/>
  <c r="R31" i="5"/>
  <c r="R30" i="5"/>
  <c r="R24" i="5"/>
  <c r="R23" i="5"/>
  <c r="R10" i="5" s="1"/>
  <c r="R8" i="5" l="1"/>
  <c r="R4" i="5"/>
  <c r="U10" i="9" l="1"/>
  <c r="V10" i="9" s="1"/>
  <c r="U9" i="9"/>
  <c r="V9" i="9" s="1"/>
  <c r="U8" i="9"/>
  <c r="V8" i="9" s="1"/>
  <c r="U5" i="9"/>
  <c r="V5" i="9" s="1"/>
  <c r="U6" i="9"/>
  <c r="V6" i="9" s="1"/>
  <c r="U7" i="9"/>
  <c r="V7" i="9" s="1"/>
  <c r="U4" i="9"/>
  <c r="V4" i="9" s="1"/>
  <c r="R5" i="9"/>
  <c r="T5" i="9" s="1"/>
  <c r="Q10" i="9"/>
  <c r="P10" i="9"/>
  <c r="O10" i="9"/>
  <c r="N10" i="9"/>
  <c r="M10" i="9"/>
  <c r="L10" i="9"/>
  <c r="K10" i="9"/>
  <c r="J10" i="9"/>
  <c r="I10" i="9"/>
  <c r="H10" i="9"/>
  <c r="G10" i="9"/>
  <c r="R9" i="9"/>
  <c r="T9" i="9" s="1"/>
  <c r="Q9" i="9"/>
  <c r="P9" i="9"/>
  <c r="O9" i="9"/>
  <c r="N9" i="9"/>
  <c r="M9" i="9"/>
  <c r="L9" i="9"/>
  <c r="K9" i="9"/>
  <c r="J9" i="9"/>
  <c r="I9" i="9"/>
  <c r="H9" i="9"/>
  <c r="G9" i="9"/>
  <c r="Q8" i="9"/>
  <c r="P8" i="9"/>
  <c r="O8" i="9"/>
  <c r="N8" i="9"/>
  <c r="M8" i="9"/>
  <c r="L8" i="9"/>
  <c r="K8" i="9"/>
  <c r="J8" i="9"/>
  <c r="I8" i="9"/>
  <c r="H8" i="9"/>
  <c r="G8" i="9"/>
  <c r="Q7" i="9"/>
  <c r="P7" i="9"/>
  <c r="O7" i="9"/>
  <c r="N7" i="9"/>
  <c r="M7" i="9"/>
  <c r="L7" i="9"/>
  <c r="K7" i="9"/>
  <c r="J7" i="9"/>
  <c r="I7" i="9"/>
  <c r="H7" i="9"/>
  <c r="G7" i="9"/>
  <c r="Q6" i="9"/>
  <c r="P6" i="9"/>
  <c r="O6" i="9"/>
  <c r="N6" i="9"/>
  <c r="M6" i="9"/>
  <c r="L6" i="9"/>
  <c r="K6" i="9"/>
  <c r="J6" i="9"/>
  <c r="I6" i="9"/>
  <c r="H6" i="9"/>
  <c r="G6" i="9"/>
  <c r="Q5" i="9"/>
  <c r="P5" i="9"/>
  <c r="O5" i="9"/>
  <c r="N5" i="9"/>
  <c r="M5" i="9"/>
  <c r="L5" i="9"/>
  <c r="K5" i="9"/>
  <c r="J5" i="9"/>
  <c r="I5" i="9"/>
  <c r="H5" i="9"/>
  <c r="G5" i="9"/>
  <c r="Q4" i="9"/>
  <c r="P4" i="9"/>
  <c r="O4" i="9"/>
  <c r="N4" i="9"/>
  <c r="M4" i="9"/>
  <c r="L4" i="9"/>
  <c r="K4" i="9"/>
  <c r="J4" i="9"/>
  <c r="I4" i="9"/>
  <c r="H4" i="9"/>
  <c r="G4" i="9"/>
  <c r="T4" i="9" l="1"/>
  <c r="R10" i="9"/>
  <c r="T10" i="9" s="1"/>
  <c r="R7" i="9"/>
  <c r="T7" i="9" s="1"/>
  <c r="R8" i="9"/>
  <c r="T8" i="9" s="1"/>
  <c r="R6" i="9"/>
  <c r="T6" i="9" s="1"/>
  <c r="C16" i="7" l="1"/>
  <c r="B16" i="7"/>
  <c r="C16" i="3"/>
  <c r="D16" i="3"/>
  <c r="B1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C13" authorId="0" shapeId="0" xr:uid="{CF7BACFD-88DC-8C44-A871-F926B5EA1133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Do the majority of your diagnostic radiography workforce work in a shift system?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C13" authorId="0" shapeId="0" xr:uid="{E4CE2B39-0A32-D940-85BD-21EB3401D27D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Do the majority of your diagnostic radiography workforce work in a shift system?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C13" authorId="0" shapeId="0" xr:uid="{1D7D720B-01F1-5844-8C51-CA07879884FB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Do the majority of your diagnostic radiography workforce work in a shift system?</t>
        </r>
      </text>
    </comment>
  </commentList>
</comments>
</file>

<file path=xl/sharedStrings.xml><?xml version="1.0" encoding="utf-8"?>
<sst xmlns="http://schemas.openxmlformats.org/spreadsheetml/2006/main" count="1227" uniqueCount="166">
  <si>
    <t>This spreadsheet provides details of the figures underpinning the report. The index below lists the contents of each tab in this spreadsheet.</t>
  </si>
  <si>
    <t>Index</t>
  </si>
  <si>
    <t>1. Establishment: Number of Posts</t>
  </si>
  <si>
    <t>2. Establishment: WTE</t>
  </si>
  <si>
    <t>3. Vacancy rate</t>
  </si>
  <si>
    <t>Description</t>
  </si>
  <si>
    <t>Country</t>
  </si>
  <si>
    <t>NHS?</t>
  </si>
  <si>
    <t>Agenda for Change Band</t>
  </si>
  <si>
    <t>8a</t>
  </si>
  <si>
    <t>8b</t>
  </si>
  <si>
    <t>8c</t>
  </si>
  <si>
    <t>8d</t>
  </si>
  <si>
    <t>Trust / Health Board</t>
  </si>
  <si>
    <t>Wales</t>
  </si>
  <si>
    <t>England</t>
  </si>
  <si>
    <t>Northern Ireland</t>
  </si>
  <si>
    <t>Scotland</t>
  </si>
  <si>
    <t>NHS</t>
  </si>
  <si>
    <t>Yeovil District Hospital NHS Foundation Trust</t>
  </si>
  <si>
    <t>Frimley Health NHS Foundation Trust</t>
  </si>
  <si>
    <t>Royal Brompton Hospital</t>
  </si>
  <si>
    <t>NHS Forth Valley</t>
  </si>
  <si>
    <t>Royal Brompton &amp; Harefield NHS Foundation Trust</t>
  </si>
  <si>
    <t>Sheffield Teaching Hospitals NHS Foundation Trust</t>
  </si>
  <si>
    <t>Nottingham University Hospitals NHS Trust</t>
  </si>
  <si>
    <t>Category averages</t>
  </si>
  <si>
    <t>Overall average</t>
  </si>
  <si>
    <t>Establishment: Whole time equivalent</t>
  </si>
  <si>
    <t>Vacancy rate</t>
  </si>
  <si>
    <t>Vacant WTE</t>
  </si>
  <si>
    <t>Total WTE</t>
  </si>
  <si>
    <t>Three-month vacancy figures WTE</t>
  </si>
  <si>
    <t>Three month vacancy rate</t>
  </si>
  <si>
    <t>Establishment WTE</t>
  </si>
  <si>
    <t>AfC</t>
  </si>
  <si>
    <t>Post holder on career break</t>
  </si>
  <si>
    <t>Post holder on parental leave</t>
  </si>
  <si>
    <t>Percentage of post holders</t>
  </si>
  <si>
    <t>Reasons for long-term absence</t>
  </si>
  <si>
    <t>4. Reasons for long-term absence</t>
  </si>
  <si>
    <t>Total establishment with percentage vacancy of WTE by provider</t>
  </si>
  <si>
    <t>2018 Total</t>
  </si>
  <si>
    <t>Establishment: Number of Posts (headcount)</t>
  </si>
  <si>
    <t>Post holder on long-term sickness absence</t>
  </si>
  <si>
    <t>published by the College of Radiographers (CoR) at https://www.sor.org/learning/document-library?title=Diagnostic+Radiography+Workforce</t>
  </si>
  <si>
    <t>non-NHS</t>
  </si>
  <si>
    <t>Sites</t>
  </si>
  <si>
    <t>Modalities</t>
  </si>
  <si>
    <t>Homerton University Hospital NHS Foundation Trust</t>
  </si>
  <si>
    <t>Manchester Foundation Trust</t>
  </si>
  <si>
    <t>Norfolk and Norwich University Hospitals NHS Foundation Trust</t>
  </si>
  <si>
    <t>North Bristol NHS Trust</t>
  </si>
  <si>
    <t>Plymouth Hospitals NHS Trust</t>
  </si>
  <si>
    <t>Portsmouth Hospitals NHS Trust</t>
  </si>
  <si>
    <t>South Warwickshire NHS Foundation Trust</t>
  </si>
  <si>
    <t>Southend University Hospital NHS Foundation Trust</t>
  </si>
  <si>
    <t>The Royal Marsden NHS Foundation Trust</t>
  </si>
  <si>
    <t>University Hospitals of Leicester NHS Trust</t>
  </si>
  <si>
    <t>Western Sussex Hospitals NHS Foundation Trust</t>
  </si>
  <si>
    <t>NHS Ayrshire &amp; Arran</t>
  </si>
  <si>
    <t>NHS Fife</t>
  </si>
  <si>
    <t>NHS Greater Glasgow &amp; Clyde</t>
  </si>
  <si>
    <t>NHS Highland</t>
  </si>
  <si>
    <t>NHS Lanarkshire</t>
  </si>
  <si>
    <t>Powys Teaching Health Board</t>
  </si>
  <si>
    <t>All</t>
  </si>
  <si>
    <t>Linked Grade (Band 5 to 6)</t>
  </si>
  <si>
    <t>King's College Hospital</t>
  </si>
  <si>
    <t>Wimpole Street RBHFT</t>
  </si>
  <si>
    <t>Brecon War Memorial, Lllandrindod Wells Hospital, Ystradgynlais Community Hospital</t>
  </si>
  <si>
    <t>CT, Mammography, MRI, Ultrasound, X-ray</t>
  </si>
  <si>
    <t>CT, Mammography, Ultrasound, X-ray</t>
  </si>
  <si>
    <t>CT, MRI, Nuclear medicine (including PET), Ultrasound, X-ray</t>
  </si>
  <si>
    <t>CT, Mammography, MRI, Nuclear medicine (including PET), Ultrasound, X-ray</t>
  </si>
  <si>
    <t>Total</t>
  </si>
  <si>
    <t>Predicted retirements</t>
  </si>
  <si>
    <t>5. Predicted retirements</t>
  </si>
  <si>
    <t>Number of establishment posts (headcount) stratified by Agenda for Change band and provider</t>
  </si>
  <si>
    <t xml:space="preserve">Total whole time equivalent (WTE) of establishment stratified by Agenda for Change band and provider </t>
  </si>
  <si>
    <t>Number of posts for each reason for absence by Agenda for Change band</t>
  </si>
  <si>
    <t>Number of post holders due to retire by Agenda for Change band</t>
  </si>
  <si>
    <t>CoR diagnostic radiography workforce UK census - 1 November 2019</t>
  </si>
  <si>
    <t>This spreadsheet accompanies the report "Diagnostic Radiography Workforce UK Census 2019"</t>
  </si>
  <si>
    <t>2019 Total</t>
  </si>
  <si>
    <t>Post holder to retire before 31 October 2020</t>
  </si>
  <si>
    <t>Post holder to retire between 1 November 2020 and 31 October 2021</t>
  </si>
  <si>
    <t>Shift system?</t>
  </si>
  <si>
    <t>No</t>
  </si>
  <si>
    <t>Shift system</t>
  </si>
  <si>
    <t>Wimpole Street</t>
  </si>
  <si>
    <t>CT, Mammography, MRI, Nuclear medicine (including PET), Ultrasound, X-ray, PACS/ Training and management</t>
  </si>
  <si>
    <t>Alexandra Hospital</t>
  </si>
  <si>
    <t>Ashford &amp; St Peter's Hospital NHS Foundation Trust</t>
  </si>
  <si>
    <t>Barnsley Hospital NHS Foundation Trust</t>
  </si>
  <si>
    <t>Barts Health NHS Trust</t>
  </si>
  <si>
    <t>Blackpool Teaching Hospitals NHS Foundation Trust</t>
  </si>
  <si>
    <t>Bolton NHS Foundation Trust</t>
  </si>
  <si>
    <t>County Durham &amp; Darlington NHS Foundation Trust</t>
  </si>
  <si>
    <t>East and North Hertfordshire NHS Trust</t>
  </si>
  <si>
    <t xml:space="preserve">Alexandra Hospital Redditch </t>
  </si>
  <si>
    <t>Whipps Cross University Hospital</t>
  </si>
  <si>
    <t>The Royal London Hospital</t>
  </si>
  <si>
    <t>CT, Mammography, MRI, Nuclear medicine (including PET), Ultrasound, X-ray, DXA</t>
  </si>
  <si>
    <t>CT, MRI, X-ray</t>
  </si>
  <si>
    <t>MRI, Nuclear medicine (including PET)</t>
  </si>
  <si>
    <t>Hull and East Yorkshire Hospitals NHS Trust</t>
  </si>
  <si>
    <t>James Paget University Hosps NHS Foundation Trust</t>
  </si>
  <si>
    <t>King's College Hospital NHS Foundation Trust</t>
  </si>
  <si>
    <t>King's College Hospital NHS Foundation Trust (Denmark Hill site)</t>
  </si>
  <si>
    <t>Liverpool Women's NHS Foundation Trust</t>
  </si>
  <si>
    <t>King's College Hospital (Denmark Hill site)</t>
  </si>
  <si>
    <t xml:space="preserve">CT, X-ray, Interventional radiology and cardiac cath labs </t>
  </si>
  <si>
    <t>Radiographer reporting</t>
  </si>
  <si>
    <t>CT, MRI, Ultrasound, X-ray, Interventional procedures</t>
  </si>
  <si>
    <t xml:space="preserve">CT, MRI, </t>
  </si>
  <si>
    <t>North Tees &amp; Hartlepool NHS Foundation Trust</t>
  </si>
  <si>
    <t>North West Anglia NHS FT</t>
  </si>
  <si>
    <t>QMC, City Campus</t>
  </si>
  <si>
    <t>Breast Unit</t>
  </si>
  <si>
    <t>CT, MRI, Ultrasound, X-ray, Interventional radiology</t>
  </si>
  <si>
    <t>Mammography</t>
  </si>
  <si>
    <t>CT, Mammography, MRI, Ultrasound, X-ray, Cath Lab, Nuc Med excluding PET</t>
  </si>
  <si>
    <t>Royal Devon &amp; Exeter NHS Foundation Trust</t>
  </si>
  <si>
    <t>CT, X-ray, Cath Labs</t>
  </si>
  <si>
    <t>CT, MRI, Nuclear medicine (including PET), Ultrasound, X-ray, Interventional Radiology</t>
  </si>
  <si>
    <t>MRI</t>
  </si>
  <si>
    <t>Shropshire Community Health NHS Trust</t>
  </si>
  <si>
    <t>South Tees Hospitals NHS Foundation Trust</t>
  </si>
  <si>
    <t>Ludlow Hospital</t>
  </si>
  <si>
    <t>X-ray</t>
  </si>
  <si>
    <t>Ultrasound</t>
  </si>
  <si>
    <t>St George's Healthcare NHS Trust</t>
  </si>
  <si>
    <t>St George's University Hospitals NHS Foundation Trust</t>
  </si>
  <si>
    <t>St Helens and KNowsley Hospital Trust</t>
  </si>
  <si>
    <t>Stockport NHS Foundation Trust</t>
  </si>
  <si>
    <t>Surrey and Sussex Healthcare NHS Trust</t>
  </si>
  <si>
    <t>Taunton &amp; Somerset NHS Foundation Trust</t>
  </si>
  <si>
    <t>The Christie NHS Foundation Trust</t>
  </si>
  <si>
    <t>The Royal Liverpool Children's NHS Trust</t>
  </si>
  <si>
    <t>Torbay and South Devon NHS Foundation Trust</t>
  </si>
  <si>
    <t>University College London Hospitals NHSFT</t>
  </si>
  <si>
    <t>University Hosp Birmingham NHS Foundation Trust</t>
  </si>
  <si>
    <t>University Hospitals of Bristol NHSFT</t>
  </si>
  <si>
    <t>University Hospitals of Morecambe Bay NHSFT</t>
  </si>
  <si>
    <t>University hospitals Plymouth</t>
  </si>
  <si>
    <t>Wrightington, Wigan and Leigh NHS Foundation Trust (RRF)</t>
  </si>
  <si>
    <t>Breast Screening Centre</t>
  </si>
  <si>
    <t>University College Hospital, Eastman Dental Hospital, Royal National Throat  Nose &amp; Ear Hospital</t>
  </si>
  <si>
    <t>Healthcare Science and Technology Healthy Bones Service</t>
  </si>
  <si>
    <t>CT, MRI, Nuclear medicine (including PET), Ultrasound, X-ray, IR</t>
  </si>
  <si>
    <t>CT, Mammography, MRI, Ultrasound, X-ray, Interventional, Dental &amp; Fluoroscopy</t>
  </si>
  <si>
    <t>CT, MRI, Nuclear medicine (including PET), Ultrasound, X-ray, Dental</t>
  </si>
  <si>
    <t>DXA</t>
  </si>
  <si>
    <t>BMI Three Shires Hospital</t>
  </si>
  <si>
    <t>City of Bradford metropolitan district council</t>
  </si>
  <si>
    <t>HEM clinical ultrasound service LTD</t>
  </si>
  <si>
    <t>The Ulster Hospital</t>
  </si>
  <si>
    <t>Dumfries &amp; Galloway Royal Infirmary</t>
  </si>
  <si>
    <t>Golden Jubilee National Hospital</t>
  </si>
  <si>
    <t>MRI, X-ray</t>
  </si>
  <si>
    <t>NHS Lothian</t>
  </si>
  <si>
    <t>Glasgow Royal Infirmary, Stobhill Hospital, Glasgow Dental Hospital</t>
  </si>
  <si>
    <t>Western General Hospital</t>
  </si>
  <si>
    <t>CT, MRI, Ultrasound, X-ray, IR</t>
  </si>
  <si>
    <t>CT, Mammography, MRI, Nuclear medicine (including PET), X-ray, Lithotripsy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</si>
</sst>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2" xfId="0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165" fontId="2" fillId="0" borderId="6" xfId="1" applyNumberFormat="1" applyFont="1" applyBorder="1" applyAlignment="1">
      <alignment horizontal="left" wrapText="1"/>
    </xf>
    <xf numFmtId="164" fontId="2" fillId="0" borderId="5" xfId="0" applyNumberFormat="1" applyFont="1" applyBorder="1"/>
    <xf numFmtId="165" fontId="2" fillId="0" borderId="6" xfId="1" applyNumberFormat="1" applyFont="1" applyBorder="1"/>
    <xf numFmtId="0" fontId="2" fillId="0" borderId="4" xfId="0" applyFont="1" applyBorder="1" applyAlignment="1">
      <alignment horizontal="left" wrapText="1"/>
    </xf>
    <xf numFmtId="164" fontId="2" fillId="0" borderId="2" xfId="0" applyNumberFormat="1" applyFont="1" applyBorder="1"/>
    <xf numFmtId="164" fontId="0" fillId="0" borderId="2" xfId="0" applyNumberFormat="1" applyBorder="1"/>
    <xf numFmtId="164" fontId="2" fillId="0" borderId="4" xfId="0" applyNumberFormat="1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wrapText="1"/>
    </xf>
    <xf numFmtId="164" fontId="2" fillId="0" borderId="7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5" fontId="2" fillId="0" borderId="12" xfId="1" applyNumberFormat="1" applyFont="1" applyBorder="1"/>
    <xf numFmtId="165" fontId="2" fillId="0" borderId="13" xfId="1" applyNumberFormat="1" applyFont="1" applyBorder="1"/>
    <xf numFmtId="165" fontId="2" fillId="0" borderId="11" xfId="1" applyNumberFormat="1" applyFont="1" applyBorder="1"/>
    <xf numFmtId="0" fontId="0" fillId="0" borderId="0" xfId="0" applyBorder="1" applyAlignment="1">
      <alignment horizontal="left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5" fillId="0" borderId="0" xfId="2"/>
    <xf numFmtId="0" fontId="6" fillId="0" borderId="0" xfId="0" applyFont="1"/>
    <xf numFmtId="164" fontId="0" fillId="0" borderId="0" xfId="0" applyNumberFormat="1" applyFont="1" applyBorder="1"/>
    <xf numFmtId="165" fontId="0" fillId="0" borderId="3" xfId="1" applyNumberFormat="1" applyFont="1" applyBorder="1"/>
    <xf numFmtId="0" fontId="7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165" fontId="7" fillId="0" borderId="0" xfId="1" applyNumberFormat="1" applyFont="1"/>
    <xf numFmtId="164" fontId="8" fillId="0" borderId="7" xfId="0" applyNumberFormat="1" applyFont="1" applyBorder="1"/>
    <xf numFmtId="164" fontId="8" fillId="0" borderId="1" xfId="0" applyNumberFormat="1" applyFont="1" applyBorder="1"/>
    <xf numFmtId="164" fontId="7" fillId="0" borderId="0" xfId="0" applyNumberFormat="1" applyFont="1" applyBorder="1"/>
    <xf numFmtId="164" fontId="0" fillId="0" borderId="0" xfId="0" applyNumberFormat="1"/>
  </cellXfs>
  <cellStyles count="3">
    <cellStyle name="Hyperlink" xfId="2" builtinId="8"/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BD3D4-E453-D144-A626-C111F2ED7BD5}">
  <dimension ref="A1:C12"/>
  <sheetViews>
    <sheetView tabSelected="1" workbookViewId="0"/>
  </sheetViews>
  <sheetFormatPr baseColWidth="10" defaultRowHeight="16" x14ac:dyDescent="0.2"/>
  <cols>
    <col min="2" max="2" width="30.33203125" customWidth="1"/>
    <col min="3" max="3" width="101.33203125" customWidth="1"/>
  </cols>
  <sheetData>
    <row r="1" spans="1:3" ht="26" x14ac:dyDescent="0.3">
      <c r="A1" s="35" t="s">
        <v>82</v>
      </c>
    </row>
    <row r="3" spans="1:3" x14ac:dyDescent="0.2">
      <c r="B3" t="s">
        <v>83</v>
      </c>
    </row>
    <row r="4" spans="1:3" x14ac:dyDescent="0.2">
      <c r="B4" s="1" t="s">
        <v>45</v>
      </c>
    </row>
    <row r="5" spans="1:3" x14ac:dyDescent="0.2">
      <c r="B5" s="1" t="s">
        <v>0</v>
      </c>
    </row>
    <row r="7" spans="1:3" x14ac:dyDescent="0.2">
      <c r="B7" s="2" t="s">
        <v>1</v>
      </c>
      <c r="C7" s="2" t="s">
        <v>5</v>
      </c>
    </row>
    <row r="8" spans="1:3" x14ac:dyDescent="0.2">
      <c r="B8" s="34" t="s">
        <v>2</v>
      </c>
      <c r="C8" s="1" t="s">
        <v>78</v>
      </c>
    </row>
    <row r="9" spans="1:3" x14ac:dyDescent="0.2">
      <c r="B9" s="34" t="s">
        <v>3</v>
      </c>
      <c r="C9" s="1" t="s">
        <v>79</v>
      </c>
    </row>
    <row r="10" spans="1:3" x14ac:dyDescent="0.2">
      <c r="B10" s="34" t="s">
        <v>4</v>
      </c>
      <c r="C10" s="3" t="s">
        <v>41</v>
      </c>
    </row>
    <row r="11" spans="1:3" x14ac:dyDescent="0.2">
      <c r="B11" s="34" t="s">
        <v>40</v>
      </c>
      <c r="C11" s="1" t="s">
        <v>80</v>
      </c>
    </row>
    <row r="12" spans="1:3" x14ac:dyDescent="0.2">
      <c r="B12" s="34" t="s">
        <v>77</v>
      </c>
      <c r="C12" s="1" t="s">
        <v>81</v>
      </c>
    </row>
  </sheetData>
  <hyperlinks>
    <hyperlink ref="B8" location="'1. Establishment (Posts)'!A1" display="1. Establishment: Number of Posts" xr:uid="{43E92F23-9956-4843-A4FC-5C77164CFD5B}"/>
    <hyperlink ref="B9" location="'2. Establishment (WTE)'!A1" display="2. Establishment: WTE" xr:uid="{E260EEA7-A769-864B-8893-6871812AD4C2}"/>
    <hyperlink ref="B10" location="'3. Vacancy rate'!A1" display="3. Vacancy rate" xr:uid="{8756B439-0B95-D642-AB80-0925403D623E}"/>
    <hyperlink ref="B11" location="'4. Reasons for absence'!A1" display="4. Reasons for long-term absence" xr:uid="{EDCCD75C-939F-0946-AC17-E41BC20A73AA}"/>
    <hyperlink ref="B12" location="'5. Predicted retirements'!A1" display="5. Predicted retirements" xr:uid="{6BCBDA69-083F-0147-BB36-B4FDAD604B9B}"/>
  </hyperlink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C3E55-70D5-104C-80F2-43E031440436}">
  <dimension ref="A1:S69"/>
  <sheetViews>
    <sheetView workbookViewId="0">
      <selection activeCell="E25" sqref="E25"/>
    </sheetView>
  </sheetViews>
  <sheetFormatPr baseColWidth="10" defaultRowHeight="16" x14ac:dyDescent="0.2"/>
  <cols>
    <col min="1" max="1" width="15.1640625" customWidth="1"/>
    <col min="2" max="2" width="8.6640625" bestFit="1" customWidth="1"/>
    <col min="3" max="3" width="11.33203125" customWidth="1"/>
    <col min="4" max="4" width="36.83203125" customWidth="1"/>
    <col min="5" max="5" width="39.1640625" style="5" customWidth="1"/>
    <col min="6" max="6" width="50.83203125" customWidth="1"/>
    <col min="7" max="9" width="6.83203125" customWidth="1"/>
    <col min="10" max="10" width="12.1640625" customWidth="1"/>
    <col min="11" max="17" width="6.83203125" customWidth="1"/>
    <col min="18" max="19" width="7.5" customWidth="1"/>
  </cols>
  <sheetData>
    <row r="1" spans="1:19" ht="26" x14ac:dyDescent="0.3">
      <c r="A1" s="35" t="s">
        <v>82</v>
      </c>
    </row>
    <row r="2" spans="1:19" ht="19" x14ac:dyDescent="0.25">
      <c r="A2" s="4" t="s">
        <v>43</v>
      </c>
      <c r="G2" s="2" t="s">
        <v>8</v>
      </c>
    </row>
    <row r="3" spans="1:19" ht="35" x14ac:dyDescent="0.25">
      <c r="A3" s="4"/>
      <c r="F3" s="8" t="s">
        <v>26</v>
      </c>
      <c r="G3" s="9">
        <v>3</v>
      </c>
      <c r="H3" s="9">
        <v>4</v>
      </c>
      <c r="I3" s="9">
        <v>5</v>
      </c>
      <c r="J3" s="10" t="s">
        <v>67</v>
      </c>
      <c r="K3" s="9">
        <v>6</v>
      </c>
      <c r="L3" s="9">
        <v>7</v>
      </c>
      <c r="M3" s="9" t="s">
        <v>9</v>
      </c>
      <c r="N3" s="9" t="s">
        <v>10</v>
      </c>
      <c r="O3" s="9" t="s">
        <v>11</v>
      </c>
      <c r="P3" s="9" t="s">
        <v>12</v>
      </c>
      <c r="Q3" s="9">
        <v>9</v>
      </c>
      <c r="R3" s="23" t="s">
        <v>84</v>
      </c>
      <c r="S3" s="23" t="s">
        <v>42</v>
      </c>
    </row>
    <row r="4" spans="1:19" ht="19" x14ac:dyDescent="0.25">
      <c r="A4" s="4"/>
      <c r="F4" s="7" t="s">
        <v>15</v>
      </c>
      <c r="G4" s="44">
        <f t="shared" ref="G4:R6" si="0">AVERAGEIF($A$14:$A$9999,$F4,G$14:G$9999)</f>
        <v>0.51111111111111107</v>
      </c>
      <c r="H4" s="44">
        <f t="shared" si="0"/>
        <v>3.7478260869565219</v>
      </c>
      <c r="I4" s="44">
        <f t="shared" si="0"/>
        <v>19.932222222222222</v>
      </c>
      <c r="J4" s="44">
        <f t="shared" si="0"/>
        <v>3</v>
      </c>
      <c r="K4" s="44">
        <f t="shared" si="0"/>
        <v>45.613260869565217</v>
      </c>
      <c r="L4" s="44">
        <f t="shared" si="0"/>
        <v>29.570434782608697</v>
      </c>
      <c r="M4" s="44">
        <f t="shared" si="0"/>
        <v>5.4673913043478262</v>
      </c>
      <c r="N4" s="44">
        <f t="shared" si="0"/>
        <v>1.432608695652174</v>
      </c>
      <c r="O4" s="44">
        <f t="shared" si="0"/>
        <v>0.58695652173913049</v>
      </c>
      <c r="P4" s="44">
        <f t="shared" si="0"/>
        <v>6.5217391304347824E-2</v>
      </c>
      <c r="Q4" s="44">
        <f t="shared" si="0"/>
        <v>4.3478260869565216E-2</v>
      </c>
      <c r="R4" s="21">
        <f t="shared" si="0"/>
        <v>109.52608695652175</v>
      </c>
      <c r="S4" s="21">
        <v>111</v>
      </c>
    </row>
    <row r="5" spans="1:19" ht="19" x14ac:dyDescent="0.25">
      <c r="A5" s="4"/>
      <c r="F5" s="7" t="s">
        <v>16</v>
      </c>
      <c r="G5" s="44">
        <f t="shared" si="0"/>
        <v>0</v>
      </c>
      <c r="H5" s="44">
        <f t="shared" si="0"/>
        <v>4</v>
      </c>
      <c r="I5" s="44">
        <f t="shared" si="0"/>
        <v>29</v>
      </c>
      <c r="J5" s="44">
        <f t="shared" si="0"/>
        <v>0</v>
      </c>
      <c r="K5" s="44">
        <f t="shared" si="0"/>
        <v>50</v>
      </c>
      <c r="L5" s="44">
        <f t="shared" si="0"/>
        <v>36</v>
      </c>
      <c r="M5" s="44">
        <f t="shared" si="0"/>
        <v>8</v>
      </c>
      <c r="N5" s="44">
        <f t="shared" si="0"/>
        <v>1</v>
      </c>
      <c r="O5" s="44">
        <f t="shared" si="0"/>
        <v>0</v>
      </c>
      <c r="P5" s="44">
        <f t="shared" si="0"/>
        <v>0</v>
      </c>
      <c r="Q5" s="44">
        <f t="shared" si="0"/>
        <v>0</v>
      </c>
      <c r="R5" s="21">
        <f t="shared" si="0"/>
        <v>128</v>
      </c>
      <c r="S5" s="21">
        <v>191</v>
      </c>
    </row>
    <row r="6" spans="1:19" ht="19" x14ac:dyDescent="0.25">
      <c r="A6" s="4"/>
      <c r="F6" s="7" t="s">
        <v>17</v>
      </c>
      <c r="G6" s="44">
        <f t="shared" si="0"/>
        <v>10.25</v>
      </c>
      <c r="H6" s="44">
        <f t="shared" si="0"/>
        <v>3</v>
      </c>
      <c r="I6" s="44">
        <f t="shared" si="0"/>
        <v>18.5</v>
      </c>
      <c r="J6" s="44">
        <f t="shared" si="0"/>
        <v>0</v>
      </c>
      <c r="K6" s="44">
        <f t="shared" si="0"/>
        <v>57.375</v>
      </c>
      <c r="L6" s="44">
        <f t="shared" si="0"/>
        <v>17.875</v>
      </c>
      <c r="M6" s="44">
        <f t="shared" si="0"/>
        <v>2.375</v>
      </c>
      <c r="N6" s="44">
        <f t="shared" si="0"/>
        <v>1.375</v>
      </c>
      <c r="O6" s="44">
        <f t="shared" si="0"/>
        <v>0.125</v>
      </c>
      <c r="P6" s="44">
        <f t="shared" si="0"/>
        <v>0</v>
      </c>
      <c r="Q6" s="44">
        <f t="shared" si="0"/>
        <v>0</v>
      </c>
      <c r="R6" s="21">
        <f t="shared" si="0"/>
        <v>110.875</v>
      </c>
      <c r="S6" s="21">
        <v>121.1</v>
      </c>
    </row>
    <row r="7" spans="1:19" ht="19" x14ac:dyDescent="0.25">
      <c r="A7" s="4"/>
      <c r="F7" s="7" t="s">
        <v>14</v>
      </c>
      <c r="G7" s="44">
        <f>AVERAGEIF($A$14:$A$9999,$F7,G$14:G$9999)</f>
        <v>5</v>
      </c>
      <c r="H7" s="44">
        <f>AVERAGEIF($A$26:$A$9999,$F7,H$14:H$9999)</f>
        <v>0</v>
      </c>
      <c r="I7" s="44">
        <f t="shared" ref="I7:R7" si="1">AVERAGEIF($A$14:$A$9999,$F7,I$14:I$9999)</f>
        <v>0</v>
      </c>
      <c r="J7" s="44">
        <f t="shared" si="1"/>
        <v>0</v>
      </c>
      <c r="K7" s="44">
        <f t="shared" si="1"/>
        <v>6</v>
      </c>
      <c r="L7" s="44">
        <f t="shared" si="1"/>
        <v>2</v>
      </c>
      <c r="M7" s="44">
        <f t="shared" si="1"/>
        <v>0</v>
      </c>
      <c r="N7" s="44">
        <f t="shared" si="1"/>
        <v>0</v>
      </c>
      <c r="O7" s="44">
        <f t="shared" si="1"/>
        <v>0</v>
      </c>
      <c r="P7" s="44">
        <f t="shared" si="1"/>
        <v>0</v>
      </c>
      <c r="Q7" s="44">
        <f t="shared" si="1"/>
        <v>0</v>
      </c>
      <c r="R7" s="21">
        <f t="shared" si="1"/>
        <v>13</v>
      </c>
      <c r="S7" s="21">
        <v>76</v>
      </c>
    </row>
    <row r="8" spans="1:19" ht="19" x14ac:dyDescent="0.25">
      <c r="A8" s="4"/>
      <c r="F8" s="7" t="s">
        <v>18</v>
      </c>
      <c r="G8" s="44">
        <f t="shared" ref="G8:R9" si="2">AVERAGEIF($B$14:$B$9999,$F8,G$14:G$9999)</f>
        <v>2.1153846153846154</v>
      </c>
      <c r="H8" s="44">
        <f t="shared" si="2"/>
        <v>3.7811320754716982</v>
      </c>
      <c r="I8" s="44">
        <f t="shared" si="2"/>
        <v>20.575961538461534</v>
      </c>
      <c r="J8" s="44">
        <f t="shared" si="2"/>
        <v>2.6037735849056602</v>
      </c>
      <c r="K8" s="44">
        <f t="shared" si="2"/>
        <v>49.230377358490564</v>
      </c>
      <c r="L8" s="44">
        <f t="shared" si="2"/>
        <v>29.061132075471697</v>
      </c>
      <c r="M8" s="44">
        <f t="shared" si="2"/>
        <v>5.1698113207547172</v>
      </c>
      <c r="N8" s="44">
        <f t="shared" si="2"/>
        <v>1.469811320754717</v>
      </c>
      <c r="O8" s="44">
        <f t="shared" si="2"/>
        <v>0.50943396226415094</v>
      </c>
      <c r="P8" s="44">
        <f t="shared" si="2"/>
        <v>3.7735849056603772E-2</v>
      </c>
      <c r="Q8" s="44">
        <f t="shared" si="2"/>
        <v>3.7735849056603772E-2</v>
      </c>
      <c r="R8" s="21">
        <f t="shared" si="2"/>
        <v>114.16415094339624</v>
      </c>
      <c r="S8" s="21">
        <v>112.8</v>
      </c>
    </row>
    <row r="9" spans="1:19" ht="19" x14ac:dyDescent="0.25">
      <c r="A9" s="4"/>
      <c r="F9" s="7" t="s">
        <v>46</v>
      </c>
      <c r="G9" s="44">
        <f t="shared" si="2"/>
        <v>0</v>
      </c>
      <c r="H9" s="44">
        <f t="shared" si="2"/>
        <v>0</v>
      </c>
      <c r="I9" s="44">
        <f t="shared" si="2"/>
        <v>1.3333333333333333</v>
      </c>
      <c r="J9" s="44">
        <f t="shared" si="2"/>
        <v>0</v>
      </c>
      <c r="K9" s="44">
        <f t="shared" si="2"/>
        <v>1.3333333333333333</v>
      </c>
      <c r="L9" s="44">
        <f t="shared" si="2"/>
        <v>0.33333333333333331</v>
      </c>
      <c r="M9" s="44">
        <f t="shared" si="2"/>
        <v>1.5</v>
      </c>
      <c r="N9" s="44">
        <f t="shared" si="2"/>
        <v>0</v>
      </c>
      <c r="O9" s="44">
        <f t="shared" si="2"/>
        <v>0.33333333333333331</v>
      </c>
      <c r="P9" s="44">
        <f t="shared" si="2"/>
        <v>0.33333333333333331</v>
      </c>
      <c r="Q9" s="44">
        <f t="shared" si="2"/>
        <v>0</v>
      </c>
      <c r="R9" s="21">
        <f t="shared" si="2"/>
        <v>5.166666666666667</v>
      </c>
      <c r="S9" s="21">
        <v>214</v>
      </c>
    </row>
    <row r="10" spans="1:19" ht="19" x14ac:dyDescent="0.25">
      <c r="A10" s="4"/>
      <c r="F10" s="8" t="s">
        <v>27</v>
      </c>
      <c r="G10" s="12">
        <f t="shared" ref="G10:R10" si="3">AVERAGE(G14:G9999)</f>
        <v>2</v>
      </c>
      <c r="H10" s="12">
        <f t="shared" si="3"/>
        <v>3.5785714285714287</v>
      </c>
      <c r="I10" s="12">
        <f t="shared" si="3"/>
        <v>19.526363636363634</v>
      </c>
      <c r="J10" s="12">
        <f t="shared" si="3"/>
        <v>2.4642857142857144</v>
      </c>
      <c r="K10" s="12">
        <f t="shared" si="3"/>
        <v>46.664464285714288</v>
      </c>
      <c r="L10" s="12">
        <f t="shared" si="3"/>
        <v>27.522142857142857</v>
      </c>
      <c r="M10" s="12">
        <f t="shared" si="3"/>
        <v>4.9732142857142856</v>
      </c>
      <c r="N10" s="12">
        <f t="shared" si="3"/>
        <v>1.3910714285714287</v>
      </c>
      <c r="O10" s="12">
        <f t="shared" si="3"/>
        <v>0.5</v>
      </c>
      <c r="P10" s="12">
        <f t="shared" si="3"/>
        <v>5.3571428571428568E-2</v>
      </c>
      <c r="Q10" s="12">
        <f t="shared" si="3"/>
        <v>3.5714285714285712E-2</v>
      </c>
      <c r="R10" s="22">
        <f t="shared" si="3"/>
        <v>108.32500000000002</v>
      </c>
      <c r="S10" s="22">
        <v>113.9</v>
      </c>
    </row>
    <row r="11" spans="1:19" ht="19" x14ac:dyDescent="0.25">
      <c r="A11" s="4"/>
    </row>
    <row r="12" spans="1:19" x14ac:dyDescent="0.2">
      <c r="A12" s="2"/>
      <c r="B12" s="2"/>
      <c r="C12" s="2"/>
      <c r="D12" s="2"/>
      <c r="E12" s="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9" ht="34" customHeight="1" x14ac:dyDescent="0.2">
      <c r="A13" s="18" t="s">
        <v>6</v>
      </c>
      <c r="B13" s="19" t="s">
        <v>7</v>
      </c>
      <c r="C13" s="20" t="s">
        <v>87</v>
      </c>
      <c r="D13" s="19" t="s">
        <v>13</v>
      </c>
      <c r="E13" s="20" t="s">
        <v>47</v>
      </c>
      <c r="F13" s="19" t="s">
        <v>48</v>
      </c>
      <c r="G13" s="9">
        <v>3</v>
      </c>
      <c r="H13" s="9">
        <v>4</v>
      </c>
      <c r="I13" s="9">
        <v>5</v>
      </c>
      <c r="J13" s="10" t="s">
        <v>67</v>
      </c>
      <c r="K13" s="9">
        <v>6</v>
      </c>
      <c r="L13" s="9">
        <v>7</v>
      </c>
      <c r="M13" s="9" t="s">
        <v>9</v>
      </c>
      <c r="N13" s="9" t="s">
        <v>10</v>
      </c>
      <c r="O13" s="9" t="s">
        <v>11</v>
      </c>
      <c r="P13" s="9" t="s">
        <v>12</v>
      </c>
      <c r="Q13" s="9">
        <v>9</v>
      </c>
      <c r="R13" s="23" t="s">
        <v>84</v>
      </c>
      <c r="S13" s="23" t="s">
        <v>42</v>
      </c>
    </row>
    <row r="14" spans="1:19" s="39" customFormat="1" ht="33" customHeight="1" x14ac:dyDescent="0.2">
      <c r="A14" t="s">
        <v>15</v>
      </c>
      <c r="B14" t="s">
        <v>18</v>
      </c>
      <c r="C14" t="s">
        <v>89</v>
      </c>
      <c r="D14" s="5" t="s">
        <v>93</v>
      </c>
      <c r="E14" s="5" t="s">
        <v>66</v>
      </c>
      <c r="F14" s="5" t="s">
        <v>72</v>
      </c>
      <c r="G14">
        <v>0</v>
      </c>
      <c r="H14">
        <v>2</v>
      </c>
      <c r="I14">
        <v>21</v>
      </c>
      <c r="J14">
        <v>0</v>
      </c>
      <c r="K14">
        <v>28</v>
      </c>
      <c r="L14">
        <v>8</v>
      </c>
      <c r="M14">
        <v>7</v>
      </c>
      <c r="N14">
        <v>2</v>
      </c>
      <c r="O14">
        <v>1</v>
      </c>
      <c r="P14">
        <v>0</v>
      </c>
      <c r="Q14">
        <v>0</v>
      </c>
      <c r="R14">
        <f t="shared" ref="R14:R45" si="4">SUM(G14:Q14)</f>
        <v>69</v>
      </c>
      <c r="S14"/>
    </row>
    <row r="15" spans="1:19" s="39" customFormat="1" ht="33" customHeight="1" x14ac:dyDescent="0.2">
      <c r="A15" t="s">
        <v>15</v>
      </c>
      <c r="B15" t="s">
        <v>18</v>
      </c>
      <c r="C15" t="s">
        <v>89</v>
      </c>
      <c r="D15" s="5" t="s">
        <v>94</v>
      </c>
      <c r="E15" s="5" t="s">
        <v>66</v>
      </c>
      <c r="F15" s="5" t="s">
        <v>66</v>
      </c>
      <c r="G15">
        <v>0</v>
      </c>
      <c r="H15">
        <v>11</v>
      </c>
      <c r="I15">
        <v>16</v>
      </c>
      <c r="J15">
        <v>0</v>
      </c>
      <c r="K15">
        <v>25</v>
      </c>
      <c r="L15">
        <v>20</v>
      </c>
      <c r="M15">
        <v>12</v>
      </c>
      <c r="N15">
        <v>1</v>
      </c>
      <c r="O15">
        <v>0</v>
      </c>
      <c r="P15">
        <v>0</v>
      </c>
      <c r="Q15">
        <v>0</v>
      </c>
      <c r="R15">
        <f t="shared" si="4"/>
        <v>85</v>
      </c>
      <c r="S15"/>
    </row>
    <row r="16" spans="1:19" s="39" customFormat="1" ht="33" customHeight="1" x14ac:dyDescent="0.2">
      <c r="A16" t="s">
        <v>15</v>
      </c>
      <c r="B16" t="s">
        <v>18</v>
      </c>
      <c r="C16"/>
      <c r="D16" s="5" t="s">
        <v>95</v>
      </c>
      <c r="E16" s="5" t="s">
        <v>102</v>
      </c>
      <c r="F16" s="5" t="s">
        <v>104</v>
      </c>
      <c r="G16">
        <v>0</v>
      </c>
      <c r="H16">
        <v>0</v>
      </c>
      <c r="I16">
        <v>23</v>
      </c>
      <c r="J16">
        <v>0</v>
      </c>
      <c r="K16">
        <v>27</v>
      </c>
      <c r="L16">
        <v>9</v>
      </c>
      <c r="M16">
        <v>4</v>
      </c>
      <c r="N16">
        <v>1</v>
      </c>
      <c r="O16">
        <v>0</v>
      </c>
      <c r="P16">
        <v>0</v>
      </c>
      <c r="Q16">
        <v>1</v>
      </c>
      <c r="R16">
        <f t="shared" si="4"/>
        <v>65</v>
      </c>
      <c r="S16"/>
    </row>
    <row r="17" spans="1:19" s="39" customFormat="1" ht="33" customHeight="1" x14ac:dyDescent="0.2">
      <c r="A17" t="s">
        <v>15</v>
      </c>
      <c r="B17" t="s">
        <v>18</v>
      </c>
      <c r="C17" t="s">
        <v>88</v>
      </c>
      <c r="D17" s="5" t="s">
        <v>95</v>
      </c>
      <c r="E17" s="5" t="s">
        <v>101</v>
      </c>
      <c r="F17" s="5" t="s">
        <v>66</v>
      </c>
      <c r="G17">
        <v>5</v>
      </c>
      <c r="H17">
        <v>0</v>
      </c>
      <c r="I17">
        <v>5</v>
      </c>
      <c r="J17">
        <v>0</v>
      </c>
      <c r="K17">
        <v>29</v>
      </c>
      <c r="L17">
        <v>9</v>
      </c>
      <c r="M17">
        <v>0</v>
      </c>
      <c r="N17">
        <v>1</v>
      </c>
      <c r="O17">
        <v>0</v>
      </c>
      <c r="P17">
        <v>0</v>
      </c>
      <c r="Q17">
        <v>1</v>
      </c>
      <c r="R17">
        <f t="shared" si="4"/>
        <v>50</v>
      </c>
      <c r="S17"/>
    </row>
    <row r="18" spans="1:19" s="39" customFormat="1" ht="33" customHeight="1" x14ac:dyDescent="0.2">
      <c r="A18" t="s">
        <v>15</v>
      </c>
      <c r="B18" t="s">
        <v>18</v>
      </c>
      <c r="C18" t="s">
        <v>88</v>
      </c>
      <c r="D18" s="5" t="s">
        <v>96</v>
      </c>
      <c r="E18" s="5" t="s">
        <v>66</v>
      </c>
      <c r="F18" s="5" t="s">
        <v>103</v>
      </c>
      <c r="G18">
        <v>0</v>
      </c>
      <c r="H18">
        <v>2.4</v>
      </c>
      <c r="I18">
        <v>33.799999999999997</v>
      </c>
      <c r="J18">
        <v>0</v>
      </c>
      <c r="K18">
        <v>55.4</v>
      </c>
      <c r="L18">
        <v>23.4</v>
      </c>
      <c r="M18">
        <v>6</v>
      </c>
      <c r="N18">
        <v>1</v>
      </c>
      <c r="O18">
        <v>1</v>
      </c>
      <c r="P18">
        <v>0</v>
      </c>
      <c r="Q18">
        <v>0</v>
      </c>
      <c r="R18">
        <f t="shared" si="4"/>
        <v>123</v>
      </c>
      <c r="S18"/>
    </row>
    <row r="19" spans="1:19" s="39" customFormat="1" ht="33" customHeight="1" x14ac:dyDescent="0.2">
      <c r="A19" t="s">
        <v>15</v>
      </c>
      <c r="B19" t="s">
        <v>18</v>
      </c>
      <c r="C19" t="s">
        <v>89</v>
      </c>
      <c r="D19" s="5" t="s">
        <v>97</v>
      </c>
      <c r="E19" s="5"/>
      <c r="F19" s="5" t="s">
        <v>105</v>
      </c>
      <c r="G19">
        <v>0</v>
      </c>
      <c r="H19">
        <v>1</v>
      </c>
      <c r="I19">
        <v>0</v>
      </c>
      <c r="J19">
        <v>0</v>
      </c>
      <c r="K19">
        <v>9</v>
      </c>
      <c r="L19">
        <v>2</v>
      </c>
      <c r="M19">
        <v>1</v>
      </c>
      <c r="N19">
        <v>0</v>
      </c>
      <c r="O19">
        <v>0</v>
      </c>
      <c r="P19">
        <v>0</v>
      </c>
      <c r="Q19">
        <v>0</v>
      </c>
      <c r="R19">
        <f t="shared" si="4"/>
        <v>13</v>
      </c>
      <c r="S19"/>
    </row>
    <row r="20" spans="1:19" s="39" customFormat="1" ht="33" customHeight="1" x14ac:dyDescent="0.2">
      <c r="A20" t="s">
        <v>15</v>
      </c>
      <c r="B20" t="s">
        <v>18</v>
      </c>
      <c r="C20" t="s">
        <v>89</v>
      </c>
      <c r="D20" s="5" t="s">
        <v>98</v>
      </c>
      <c r="E20" s="5" t="s">
        <v>66</v>
      </c>
      <c r="F20" s="5" t="s">
        <v>66</v>
      </c>
      <c r="G20">
        <v>0</v>
      </c>
      <c r="H20">
        <v>3</v>
      </c>
      <c r="I20">
        <v>37</v>
      </c>
      <c r="J20">
        <v>0</v>
      </c>
      <c r="K20">
        <v>33</v>
      </c>
      <c r="L20">
        <v>26</v>
      </c>
      <c r="M20">
        <v>0</v>
      </c>
      <c r="N20">
        <v>1</v>
      </c>
      <c r="O20">
        <v>0</v>
      </c>
      <c r="P20">
        <v>0</v>
      </c>
      <c r="Q20">
        <v>0</v>
      </c>
      <c r="R20">
        <f t="shared" si="4"/>
        <v>100</v>
      </c>
      <c r="S20"/>
    </row>
    <row r="21" spans="1:19" s="39" customFormat="1" ht="33" customHeight="1" x14ac:dyDescent="0.2">
      <c r="A21" s="38" t="s">
        <v>15</v>
      </c>
      <c r="B21" s="39" t="s">
        <v>18</v>
      </c>
      <c r="C21" s="39" t="s">
        <v>89</v>
      </c>
      <c r="D21" s="38" t="s">
        <v>20</v>
      </c>
      <c r="E21" s="38" t="s">
        <v>66</v>
      </c>
      <c r="F21" s="38" t="s">
        <v>66</v>
      </c>
      <c r="G21" s="39">
        <v>1</v>
      </c>
      <c r="H21" s="39">
        <v>6</v>
      </c>
      <c r="I21" s="39">
        <v>0</v>
      </c>
      <c r="J21" s="39">
        <v>43</v>
      </c>
      <c r="K21" s="39">
        <v>32</v>
      </c>
      <c r="L21" s="39">
        <v>42</v>
      </c>
      <c r="M21" s="39">
        <v>6</v>
      </c>
      <c r="N21" s="39">
        <v>2</v>
      </c>
      <c r="O21" s="39">
        <v>1</v>
      </c>
      <c r="P21" s="39">
        <v>0</v>
      </c>
      <c r="Q21" s="39">
        <v>0</v>
      </c>
      <c r="R21">
        <f t="shared" si="4"/>
        <v>133</v>
      </c>
      <c r="S21" s="40">
        <v>157</v>
      </c>
    </row>
    <row r="22" spans="1:19" s="39" customFormat="1" ht="33" customHeight="1" x14ac:dyDescent="0.2">
      <c r="A22" s="38" t="s">
        <v>15</v>
      </c>
      <c r="B22" s="39" t="s">
        <v>18</v>
      </c>
      <c r="C22" s="39" t="s">
        <v>88</v>
      </c>
      <c r="D22" s="38" t="s">
        <v>49</v>
      </c>
      <c r="E22" s="38" t="s">
        <v>66</v>
      </c>
      <c r="F22" s="38" t="s">
        <v>66</v>
      </c>
      <c r="G22" s="39">
        <v>0</v>
      </c>
      <c r="H22" s="39">
        <v>1</v>
      </c>
      <c r="I22" s="39">
        <v>11</v>
      </c>
      <c r="J22" s="39">
        <v>22</v>
      </c>
      <c r="K22" s="39">
        <v>2</v>
      </c>
      <c r="L22" s="39">
        <v>25</v>
      </c>
      <c r="M22" s="39">
        <v>9</v>
      </c>
      <c r="N22" s="39">
        <v>2</v>
      </c>
      <c r="O22" s="39">
        <v>0</v>
      </c>
      <c r="P22" s="39">
        <v>0</v>
      </c>
      <c r="Q22" s="39">
        <v>0</v>
      </c>
      <c r="R22">
        <f t="shared" si="4"/>
        <v>72</v>
      </c>
      <c r="S22" s="40">
        <v>69</v>
      </c>
    </row>
    <row r="23" spans="1:19" s="39" customFormat="1" ht="33" customHeight="1" x14ac:dyDescent="0.2">
      <c r="A23" t="s">
        <v>15</v>
      </c>
      <c r="B23" t="s">
        <v>18</v>
      </c>
      <c r="C23" t="s">
        <v>89</v>
      </c>
      <c r="D23" s="5" t="s">
        <v>106</v>
      </c>
      <c r="E23" s="5" t="s">
        <v>66</v>
      </c>
      <c r="F23" s="5" t="s">
        <v>114</v>
      </c>
      <c r="G23">
        <v>0</v>
      </c>
      <c r="H23">
        <v>2</v>
      </c>
      <c r="I23">
        <v>29</v>
      </c>
      <c r="J23">
        <v>2</v>
      </c>
      <c r="K23">
        <v>62</v>
      </c>
      <c r="L23">
        <v>57</v>
      </c>
      <c r="M23">
        <v>12</v>
      </c>
      <c r="N23">
        <v>1</v>
      </c>
      <c r="O23">
        <v>1</v>
      </c>
      <c r="P23">
        <v>0</v>
      </c>
      <c r="Q23">
        <v>0</v>
      </c>
      <c r="R23">
        <f t="shared" si="4"/>
        <v>166</v>
      </c>
      <c r="S23"/>
    </row>
    <row r="24" spans="1:19" s="39" customFormat="1" ht="33" customHeight="1" x14ac:dyDescent="0.2">
      <c r="A24" t="s">
        <v>15</v>
      </c>
      <c r="B24" t="s">
        <v>18</v>
      </c>
      <c r="C24" t="s">
        <v>89</v>
      </c>
      <c r="D24" s="5" t="s">
        <v>107</v>
      </c>
      <c r="E24" s="5" t="s">
        <v>66</v>
      </c>
      <c r="F24" s="5" t="s">
        <v>115</v>
      </c>
      <c r="G24">
        <v>0</v>
      </c>
      <c r="H24">
        <v>0</v>
      </c>
      <c r="I24">
        <v>0</v>
      </c>
      <c r="J24">
        <v>0</v>
      </c>
      <c r="K24">
        <v>17</v>
      </c>
      <c r="L24">
        <v>2</v>
      </c>
      <c r="M24">
        <v>1</v>
      </c>
      <c r="N24">
        <v>0</v>
      </c>
      <c r="O24">
        <v>0</v>
      </c>
      <c r="P24">
        <v>0</v>
      </c>
      <c r="Q24">
        <v>0</v>
      </c>
      <c r="R24">
        <f t="shared" si="4"/>
        <v>20</v>
      </c>
      <c r="S24"/>
    </row>
    <row r="25" spans="1:19" ht="33" customHeight="1" x14ac:dyDescent="0.2">
      <c r="A25" t="s">
        <v>15</v>
      </c>
      <c r="B25" t="s">
        <v>18</v>
      </c>
      <c r="C25" t="s">
        <v>89</v>
      </c>
      <c r="D25" s="5" t="s">
        <v>108</v>
      </c>
      <c r="E25" s="5" t="s">
        <v>68</v>
      </c>
      <c r="F25" s="5" t="s">
        <v>112</v>
      </c>
      <c r="G25">
        <v>0</v>
      </c>
      <c r="H25">
        <v>4</v>
      </c>
      <c r="I25">
        <v>32</v>
      </c>
      <c r="J25">
        <v>0</v>
      </c>
      <c r="K25">
        <v>25</v>
      </c>
      <c r="L25">
        <v>18</v>
      </c>
      <c r="M25">
        <v>2</v>
      </c>
      <c r="N25">
        <v>5</v>
      </c>
      <c r="O25">
        <v>0</v>
      </c>
      <c r="P25">
        <v>0</v>
      </c>
      <c r="Q25">
        <v>0</v>
      </c>
      <c r="R25">
        <f t="shared" si="4"/>
        <v>86</v>
      </c>
    </row>
    <row r="26" spans="1:19" ht="33" customHeight="1" x14ac:dyDescent="0.2">
      <c r="A26" t="s">
        <v>15</v>
      </c>
      <c r="B26" t="s">
        <v>18</v>
      </c>
      <c r="C26" t="s">
        <v>88</v>
      </c>
      <c r="D26" s="5" t="s">
        <v>110</v>
      </c>
      <c r="E26" s="5" t="s">
        <v>66</v>
      </c>
      <c r="F26" s="5" t="s">
        <v>66</v>
      </c>
      <c r="G26">
        <v>0</v>
      </c>
      <c r="H26">
        <v>1</v>
      </c>
      <c r="I26">
        <v>1</v>
      </c>
      <c r="J26">
        <v>0</v>
      </c>
      <c r="K26">
        <v>3</v>
      </c>
      <c r="L26">
        <v>12</v>
      </c>
      <c r="M26">
        <v>2</v>
      </c>
      <c r="N26">
        <v>1</v>
      </c>
      <c r="O26">
        <v>0</v>
      </c>
      <c r="P26">
        <v>0</v>
      </c>
      <c r="Q26">
        <v>0</v>
      </c>
      <c r="R26">
        <f t="shared" si="4"/>
        <v>20</v>
      </c>
    </row>
    <row r="27" spans="1:19" ht="33" customHeight="1" x14ac:dyDescent="0.2">
      <c r="A27" s="38" t="s">
        <v>15</v>
      </c>
      <c r="B27" s="39" t="s">
        <v>18</v>
      </c>
      <c r="C27" s="39" t="s">
        <v>89</v>
      </c>
      <c r="D27" s="38" t="s">
        <v>50</v>
      </c>
      <c r="E27" s="38" t="s">
        <v>66</v>
      </c>
      <c r="F27" s="38" t="s">
        <v>66</v>
      </c>
      <c r="G27" s="39">
        <v>0</v>
      </c>
      <c r="H27" s="39">
        <v>15</v>
      </c>
      <c r="I27" s="39"/>
      <c r="J27" s="39">
        <v>59</v>
      </c>
      <c r="K27" s="39">
        <v>142</v>
      </c>
      <c r="L27" s="39">
        <v>99</v>
      </c>
      <c r="M27" s="39">
        <v>16</v>
      </c>
      <c r="N27" s="39">
        <v>7</v>
      </c>
      <c r="O27" s="39">
        <v>2</v>
      </c>
      <c r="P27" s="39">
        <v>1</v>
      </c>
      <c r="Q27" s="39">
        <v>0</v>
      </c>
      <c r="R27">
        <f t="shared" si="4"/>
        <v>341</v>
      </c>
      <c r="S27" s="40">
        <v>314</v>
      </c>
    </row>
    <row r="28" spans="1:19" ht="33" customHeight="1" x14ac:dyDescent="0.2">
      <c r="A28" s="38" t="s">
        <v>15</v>
      </c>
      <c r="B28" s="39" t="s">
        <v>18</v>
      </c>
      <c r="C28" s="39" t="s">
        <v>89</v>
      </c>
      <c r="D28" s="38" t="s">
        <v>51</v>
      </c>
      <c r="E28" s="38" t="s">
        <v>66</v>
      </c>
      <c r="F28" s="38" t="s">
        <v>66</v>
      </c>
      <c r="G28" s="39">
        <v>0</v>
      </c>
      <c r="H28" s="39">
        <v>7</v>
      </c>
      <c r="I28" s="39">
        <v>22</v>
      </c>
      <c r="J28" s="39">
        <v>0</v>
      </c>
      <c r="K28" s="39">
        <v>102</v>
      </c>
      <c r="L28" s="39">
        <v>46</v>
      </c>
      <c r="M28" s="39">
        <v>6</v>
      </c>
      <c r="N28" s="39">
        <v>2</v>
      </c>
      <c r="O28" s="39">
        <v>0</v>
      </c>
      <c r="P28" s="39">
        <v>0</v>
      </c>
      <c r="Q28" s="39">
        <v>0</v>
      </c>
      <c r="R28">
        <f t="shared" si="4"/>
        <v>185</v>
      </c>
      <c r="S28" s="40">
        <v>174</v>
      </c>
    </row>
    <row r="29" spans="1:19" ht="33" customHeight="1" x14ac:dyDescent="0.2">
      <c r="A29" t="s">
        <v>15</v>
      </c>
      <c r="B29" t="s">
        <v>18</v>
      </c>
      <c r="C29" t="s">
        <v>89</v>
      </c>
      <c r="D29" s="5" t="s">
        <v>52</v>
      </c>
      <c r="E29" s="5" t="s">
        <v>66</v>
      </c>
      <c r="F29" s="5" t="s">
        <v>66</v>
      </c>
      <c r="G29">
        <v>0</v>
      </c>
      <c r="H29">
        <v>1</v>
      </c>
      <c r="I29">
        <v>39</v>
      </c>
      <c r="J29">
        <v>0</v>
      </c>
      <c r="K29">
        <v>77</v>
      </c>
      <c r="L29">
        <v>27</v>
      </c>
      <c r="M29">
        <v>8</v>
      </c>
      <c r="N29">
        <v>0</v>
      </c>
      <c r="O29">
        <v>1</v>
      </c>
      <c r="P29">
        <v>0</v>
      </c>
      <c r="Q29">
        <v>0</v>
      </c>
      <c r="R29">
        <f t="shared" si="4"/>
        <v>153</v>
      </c>
    </row>
    <row r="30" spans="1:19" ht="33" customHeight="1" x14ac:dyDescent="0.2">
      <c r="A30" t="s">
        <v>15</v>
      </c>
      <c r="B30" t="s">
        <v>18</v>
      </c>
      <c r="C30" t="s">
        <v>89</v>
      </c>
      <c r="D30" s="5" t="s">
        <v>116</v>
      </c>
      <c r="E30" s="5" t="s">
        <v>66</v>
      </c>
      <c r="F30" s="5" t="s">
        <v>66</v>
      </c>
      <c r="G30">
        <v>0</v>
      </c>
      <c r="H30">
        <v>21</v>
      </c>
      <c r="I30">
        <v>15</v>
      </c>
      <c r="J30">
        <v>0</v>
      </c>
      <c r="K30">
        <v>49</v>
      </c>
      <c r="L30">
        <v>29</v>
      </c>
      <c r="M30">
        <v>4</v>
      </c>
      <c r="N30">
        <v>0.9</v>
      </c>
      <c r="O30">
        <v>5</v>
      </c>
      <c r="P30">
        <v>0</v>
      </c>
      <c r="Q30">
        <v>0</v>
      </c>
      <c r="R30">
        <f t="shared" si="4"/>
        <v>123.9</v>
      </c>
    </row>
    <row r="31" spans="1:19" ht="33" customHeight="1" x14ac:dyDescent="0.2">
      <c r="A31" t="s">
        <v>15</v>
      </c>
      <c r="B31" t="s">
        <v>18</v>
      </c>
      <c r="C31" t="s">
        <v>88</v>
      </c>
      <c r="D31" s="5" t="s">
        <v>117</v>
      </c>
      <c r="E31" s="5" t="s">
        <v>119</v>
      </c>
      <c r="F31" s="5" t="s">
        <v>121</v>
      </c>
      <c r="H31">
        <v>1</v>
      </c>
      <c r="I31">
        <v>1</v>
      </c>
      <c r="J31">
        <v>1</v>
      </c>
      <c r="K31">
        <v>1</v>
      </c>
      <c r="L31">
        <v>3</v>
      </c>
      <c r="M31">
        <v>1</v>
      </c>
      <c r="N31">
        <v>0</v>
      </c>
      <c r="O31">
        <v>0</v>
      </c>
      <c r="P31">
        <v>0</v>
      </c>
      <c r="Q31">
        <v>0</v>
      </c>
      <c r="R31">
        <f t="shared" si="4"/>
        <v>8</v>
      </c>
    </row>
    <row r="32" spans="1:19" ht="33" customHeight="1" x14ac:dyDescent="0.2">
      <c r="A32" t="s">
        <v>15</v>
      </c>
      <c r="B32" t="s">
        <v>18</v>
      </c>
      <c r="C32" t="s">
        <v>89</v>
      </c>
      <c r="D32" s="5" t="s">
        <v>25</v>
      </c>
      <c r="E32" s="5" t="s">
        <v>118</v>
      </c>
      <c r="F32" s="5" t="s">
        <v>120</v>
      </c>
      <c r="G32">
        <v>0</v>
      </c>
      <c r="H32">
        <v>4</v>
      </c>
      <c r="I32">
        <v>51</v>
      </c>
      <c r="J32">
        <v>0</v>
      </c>
      <c r="K32">
        <v>121</v>
      </c>
      <c r="L32">
        <v>82</v>
      </c>
      <c r="M32">
        <v>4</v>
      </c>
      <c r="N32">
        <v>1</v>
      </c>
      <c r="O32">
        <v>0</v>
      </c>
      <c r="P32">
        <v>0</v>
      </c>
      <c r="Q32">
        <v>0</v>
      </c>
      <c r="R32">
        <f t="shared" si="4"/>
        <v>263</v>
      </c>
    </row>
    <row r="33" spans="1:19" ht="33" customHeight="1" x14ac:dyDescent="0.2">
      <c r="A33" t="s">
        <v>15</v>
      </c>
      <c r="B33" t="s">
        <v>18</v>
      </c>
      <c r="C33" t="s">
        <v>89</v>
      </c>
      <c r="D33" s="5" t="s">
        <v>54</v>
      </c>
      <c r="E33" s="5" t="s">
        <v>66</v>
      </c>
      <c r="F33" s="5" t="s">
        <v>122</v>
      </c>
      <c r="G33">
        <v>3</v>
      </c>
      <c r="H33">
        <v>10</v>
      </c>
      <c r="I33">
        <v>38</v>
      </c>
      <c r="J33">
        <v>0</v>
      </c>
      <c r="K33">
        <v>73</v>
      </c>
      <c r="L33">
        <v>42</v>
      </c>
      <c r="M33">
        <v>1</v>
      </c>
      <c r="N33">
        <v>1</v>
      </c>
      <c r="O33">
        <v>0</v>
      </c>
      <c r="P33">
        <v>0</v>
      </c>
      <c r="Q33">
        <v>0</v>
      </c>
      <c r="R33">
        <f t="shared" si="4"/>
        <v>168</v>
      </c>
    </row>
    <row r="34" spans="1:19" ht="33" customHeight="1" x14ac:dyDescent="0.2">
      <c r="A34" t="s">
        <v>15</v>
      </c>
      <c r="B34" t="s">
        <v>18</v>
      </c>
      <c r="C34" t="s">
        <v>89</v>
      </c>
      <c r="D34" s="5" t="s">
        <v>23</v>
      </c>
      <c r="E34" s="5" t="s">
        <v>21</v>
      </c>
      <c r="F34" s="5" t="s">
        <v>124</v>
      </c>
      <c r="G34">
        <v>0</v>
      </c>
      <c r="H34">
        <v>1</v>
      </c>
      <c r="I34">
        <v>0</v>
      </c>
      <c r="J34">
        <v>0</v>
      </c>
      <c r="K34">
        <v>28</v>
      </c>
      <c r="L34">
        <v>4</v>
      </c>
      <c r="M34">
        <v>4</v>
      </c>
      <c r="N34">
        <v>0</v>
      </c>
      <c r="O34">
        <v>1</v>
      </c>
      <c r="P34">
        <v>0</v>
      </c>
      <c r="Q34">
        <v>0</v>
      </c>
      <c r="R34">
        <f t="shared" si="4"/>
        <v>38</v>
      </c>
    </row>
    <row r="35" spans="1:19" ht="33" customHeight="1" x14ac:dyDescent="0.2">
      <c r="A35" s="38" t="s">
        <v>15</v>
      </c>
      <c r="B35" s="39" t="s">
        <v>18</v>
      </c>
      <c r="C35" s="39" t="s">
        <v>89</v>
      </c>
      <c r="D35" s="38" t="s">
        <v>23</v>
      </c>
      <c r="E35" s="38" t="s">
        <v>69</v>
      </c>
      <c r="F35" s="38" t="s">
        <v>66</v>
      </c>
      <c r="G35" s="39">
        <v>1</v>
      </c>
      <c r="H35" s="39">
        <v>0</v>
      </c>
      <c r="I35" s="39">
        <v>0</v>
      </c>
      <c r="J35" s="39">
        <v>0</v>
      </c>
      <c r="K35" s="39">
        <v>1</v>
      </c>
      <c r="L35" s="39">
        <v>3</v>
      </c>
      <c r="M35" s="39">
        <v>3</v>
      </c>
      <c r="N35" s="39">
        <v>1</v>
      </c>
      <c r="O35" s="39">
        <v>0</v>
      </c>
      <c r="P35" s="39">
        <v>0</v>
      </c>
      <c r="Q35" s="39">
        <v>0</v>
      </c>
      <c r="R35">
        <f t="shared" si="4"/>
        <v>9</v>
      </c>
      <c r="S35" s="40">
        <v>11</v>
      </c>
    </row>
    <row r="36" spans="1:19" ht="33" customHeight="1" x14ac:dyDescent="0.2">
      <c r="A36" t="s">
        <v>15</v>
      </c>
      <c r="B36" t="s">
        <v>18</v>
      </c>
      <c r="C36" t="s">
        <v>89</v>
      </c>
      <c r="D36" s="5" t="s">
        <v>123</v>
      </c>
      <c r="E36" s="5" t="s">
        <v>66</v>
      </c>
      <c r="F36" s="5" t="s">
        <v>125</v>
      </c>
      <c r="G36">
        <v>0</v>
      </c>
      <c r="H36">
        <v>0</v>
      </c>
      <c r="I36">
        <v>24</v>
      </c>
      <c r="J36">
        <v>0</v>
      </c>
      <c r="K36">
        <v>44</v>
      </c>
      <c r="L36">
        <v>23</v>
      </c>
      <c r="M36">
        <v>1</v>
      </c>
      <c r="N36">
        <v>1</v>
      </c>
      <c r="O36">
        <v>0</v>
      </c>
      <c r="P36">
        <v>0</v>
      </c>
      <c r="Q36">
        <v>0</v>
      </c>
      <c r="R36">
        <f t="shared" si="4"/>
        <v>93</v>
      </c>
    </row>
    <row r="37" spans="1:19" ht="33" customHeight="1" x14ac:dyDescent="0.2">
      <c r="A37" s="38" t="s">
        <v>15</v>
      </c>
      <c r="B37" s="39" t="s">
        <v>18</v>
      </c>
      <c r="C37" s="39" t="s">
        <v>88</v>
      </c>
      <c r="D37" s="38" t="s">
        <v>24</v>
      </c>
      <c r="E37" s="38" t="s">
        <v>66</v>
      </c>
      <c r="F37" s="38" t="s">
        <v>74</v>
      </c>
      <c r="G37" s="39">
        <v>3</v>
      </c>
      <c r="H37" s="39">
        <v>15</v>
      </c>
      <c r="I37" s="39">
        <v>51</v>
      </c>
      <c r="J37" s="39">
        <v>0</v>
      </c>
      <c r="K37" s="39">
        <v>94</v>
      </c>
      <c r="L37" s="39">
        <v>67</v>
      </c>
      <c r="M37" s="39">
        <v>17</v>
      </c>
      <c r="N37" s="39">
        <v>1</v>
      </c>
      <c r="O37" s="39">
        <v>1</v>
      </c>
      <c r="P37" s="39">
        <v>0</v>
      </c>
      <c r="Q37" s="39">
        <v>0</v>
      </c>
      <c r="R37">
        <f t="shared" si="4"/>
        <v>249</v>
      </c>
      <c r="S37" s="40">
        <v>286</v>
      </c>
    </row>
    <row r="38" spans="1:19" ht="33" customHeight="1" x14ac:dyDescent="0.2">
      <c r="A38" s="38" t="s">
        <v>15</v>
      </c>
      <c r="B38" s="39" t="s">
        <v>18</v>
      </c>
      <c r="C38" s="39" t="s">
        <v>89</v>
      </c>
      <c r="D38" s="38" t="s">
        <v>55</v>
      </c>
      <c r="E38" s="38" t="s">
        <v>66</v>
      </c>
      <c r="F38" s="38" t="s">
        <v>66</v>
      </c>
      <c r="G38" s="39">
        <v>4</v>
      </c>
      <c r="H38" s="39">
        <v>5</v>
      </c>
      <c r="I38" s="39">
        <v>4</v>
      </c>
      <c r="J38" s="39">
        <v>0</v>
      </c>
      <c r="K38" s="39">
        <v>35</v>
      </c>
      <c r="L38" s="39">
        <v>9</v>
      </c>
      <c r="M38" s="39">
        <v>3</v>
      </c>
      <c r="N38" s="39">
        <v>1</v>
      </c>
      <c r="O38" s="39">
        <v>0</v>
      </c>
      <c r="P38" s="39">
        <v>0</v>
      </c>
      <c r="Q38" s="39">
        <v>0</v>
      </c>
      <c r="R38">
        <f t="shared" si="4"/>
        <v>61</v>
      </c>
      <c r="S38" s="40">
        <v>54</v>
      </c>
    </row>
    <row r="39" spans="1:19" ht="33" customHeight="1" x14ac:dyDescent="0.2">
      <c r="A39" t="s">
        <v>15</v>
      </c>
      <c r="B39" t="s">
        <v>18</v>
      </c>
      <c r="C39" t="s">
        <v>88</v>
      </c>
      <c r="D39" s="5" t="s">
        <v>56</v>
      </c>
      <c r="E39" s="5" t="s">
        <v>66</v>
      </c>
      <c r="F39" s="5" t="s">
        <v>66</v>
      </c>
      <c r="G39">
        <v>0</v>
      </c>
      <c r="H39">
        <v>4</v>
      </c>
      <c r="I39">
        <v>21</v>
      </c>
      <c r="J39">
        <v>0</v>
      </c>
      <c r="K39">
        <v>36</v>
      </c>
      <c r="L39">
        <v>42</v>
      </c>
      <c r="M39">
        <v>6</v>
      </c>
      <c r="N39">
        <v>1</v>
      </c>
      <c r="O39">
        <v>1</v>
      </c>
      <c r="P39">
        <v>0</v>
      </c>
      <c r="Q39">
        <v>0</v>
      </c>
      <c r="R39">
        <f t="shared" si="4"/>
        <v>111</v>
      </c>
    </row>
    <row r="40" spans="1:19" ht="33" customHeight="1" x14ac:dyDescent="0.2">
      <c r="A40" t="s">
        <v>15</v>
      </c>
      <c r="B40" t="s">
        <v>18</v>
      </c>
      <c r="C40" t="s">
        <v>89</v>
      </c>
      <c r="D40" s="5" t="s">
        <v>133</v>
      </c>
      <c r="E40" s="5" t="s">
        <v>66</v>
      </c>
      <c r="F40" s="5" t="s">
        <v>66</v>
      </c>
      <c r="G40">
        <v>0</v>
      </c>
      <c r="H40">
        <v>4</v>
      </c>
      <c r="I40">
        <v>33</v>
      </c>
      <c r="J40">
        <v>3</v>
      </c>
      <c r="K40">
        <v>56</v>
      </c>
      <c r="L40">
        <v>71</v>
      </c>
      <c r="M40">
        <v>13</v>
      </c>
      <c r="N40">
        <v>3</v>
      </c>
      <c r="O40">
        <v>2</v>
      </c>
      <c r="P40">
        <v>0</v>
      </c>
      <c r="Q40">
        <v>0</v>
      </c>
      <c r="R40">
        <f t="shared" si="4"/>
        <v>185</v>
      </c>
    </row>
    <row r="41" spans="1:19" ht="33" customHeight="1" x14ac:dyDescent="0.2">
      <c r="A41" t="s">
        <v>15</v>
      </c>
      <c r="B41" t="s">
        <v>18</v>
      </c>
      <c r="C41" t="s">
        <v>89</v>
      </c>
      <c r="D41" s="5" t="s">
        <v>134</v>
      </c>
      <c r="E41" s="5" t="s">
        <v>66</v>
      </c>
      <c r="F41" s="5" t="s">
        <v>66</v>
      </c>
      <c r="G41">
        <v>1</v>
      </c>
      <c r="H41">
        <v>6</v>
      </c>
      <c r="I41">
        <v>18</v>
      </c>
      <c r="J41">
        <v>0</v>
      </c>
      <c r="K41">
        <v>49</v>
      </c>
      <c r="L41">
        <v>38</v>
      </c>
      <c r="M41">
        <v>3</v>
      </c>
      <c r="N41">
        <v>3</v>
      </c>
      <c r="O41">
        <v>1</v>
      </c>
      <c r="P41">
        <v>0</v>
      </c>
      <c r="Q41">
        <v>0</v>
      </c>
      <c r="R41">
        <f t="shared" si="4"/>
        <v>119</v>
      </c>
    </row>
    <row r="42" spans="1:19" ht="33" customHeight="1" x14ac:dyDescent="0.2">
      <c r="A42" t="s">
        <v>15</v>
      </c>
      <c r="B42" t="s">
        <v>18</v>
      </c>
      <c r="C42" t="s">
        <v>89</v>
      </c>
      <c r="D42" s="5" t="s">
        <v>135</v>
      </c>
      <c r="E42" s="5" t="s">
        <v>66</v>
      </c>
      <c r="F42" s="5" t="s">
        <v>66</v>
      </c>
      <c r="G42">
        <v>0</v>
      </c>
      <c r="H42">
        <v>0</v>
      </c>
      <c r="I42">
        <v>26.15</v>
      </c>
      <c r="J42">
        <v>0</v>
      </c>
      <c r="K42">
        <v>20.81</v>
      </c>
      <c r="L42">
        <v>27.84</v>
      </c>
      <c r="M42">
        <v>2</v>
      </c>
      <c r="N42">
        <v>1</v>
      </c>
      <c r="O42">
        <v>0</v>
      </c>
      <c r="P42">
        <v>0</v>
      </c>
      <c r="Q42">
        <v>0</v>
      </c>
      <c r="R42">
        <f t="shared" si="4"/>
        <v>77.8</v>
      </c>
    </row>
    <row r="43" spans="1:19" ht="33" customHeight="1" x14ac:dyDescent="0.2">
      <c r="A43" t="s">
        <v>15</v>
      </c>
      <c r="B43" t="s">
        <v>18</v>
      </c>
      <c r="C43" t="s">
        <v>89</v>
      </c>
      <c r="D43" s="5" t="s">
        <v>136</v>
      </c>
      <c r="E43" s="5" t="s">
        <v>66</v>
      </c>
      <c r="F43" s="5" t="s">
        <v>66</v>
      </c>
      <c r="G43">
        <v>0</v>
      </c>
      <c r="H43">
        <v>6</v>
      </c>
      <c r="I43">
        <v>18</v>
      </c>
      <c r="J43">
        <v>0</v>
      </c>
      <c r="K43">
        <v>34</v>
      </c>
      <c r="L43">
        <v>28</v>
      </c>
      <c r="M43">
        <v>8</v>
      </c>
      <c r="N43">
        <v>0</v>
      </c>
      <c r="O43">
        <v>1</v>
      </c>
      <c r="P43">
        <v>0</v>
      </c>
      <c r="Q43">
        <v>0</v>
      </c>
      <c r="R43">
        <f t="shared" si="4"/>
        <v>95</v>
      </c>
    </row>
    <row r="44" spans="1:19" ht="33" customHeight="1" x14ac:dyDescent="0.2">
      <c r="A44" t="s">
        <v>15</v>
      </c>
      <c r="B44" t="s">
        <v>18</v>
      </c>
      <c r="C44" t="s">
        <v>89</v>
      </c>
      <c r="D44" s="5" t="s">
        <v>137</v>
      </c>
      <c r="E44" s="5" t="s">
        <v>66</v>
      </c>
      <c r="F44" s="5" t="s">
        <v>125</v>
      </c>
      <c r="G44">
        <v>0</v>
      </c>
      <c r="H44">
        <v>0</v>
      </c>
      <c r="I44">
        <v>15</v>
      </c>
      <c r="J44">
        <v>0</v>
      </c>
      <c r="K44">
        <v>38</v>
      </c>
      <c r="L44">
        <v>29</v>
      </c>
      <c r="M44">
        <v>3</v>
      </c>
      <c r="N44">
        <v>1</v>
      </c>
      <c r="O44">
        <v>0</v>
      </c>
      <c r="P44">
        <v>0</v>
      </c>
      <c r="Q44">
        <v>0</v>
      </c>
      <c r="R44">
        <f t="shared" si="4"/>
        <v>86</v>
      </c>
    </row>
    <row r="45" spans="1:19" ht="33" customHeight="1" x14ac:dyDescent="0.2">
      <c r="A45" t="s">
        <v>15</v>
      </c>
      <c r="B45" t="s">
        <v>18</v>
      </c>
      <c r="C45" t="s">
        <v>89</v>
      </c>
      <c r="D45" s="5" t="s">
        <v>138</v>
      </c>
      <c r="E45" s="5" t="s">
        <v>66</v>
      </c>
      <c r="F45" s="5" t="s">
        <v>150</v>
      </c>
      <c r="G45">
        <v>0</v>
      </c>
      <c r="H45">
        <v>0</v>
      </c>
      <c r="I45">
        <v>0</v>
      </c>
      <c r="J45">
        <v>0</v>
      </c>
      <c r="K45">
        <v>51</v>
      </c>
      <c r="L45">
        <v>10</v>
      </c>
      <c r="M45">
        <v>4</v>
      </c>
      <c r="N45">
        <v>1</v>
      </c>
      <c r="O45">
        <v>0</v>
      </c>
      <c r="P45">
        <v>0</v>
      </c>
      <c r="Q45">
        <v>0</v>
      </c>
      <c r="R45">
        <f t="shared" si="4"/>
        <v>66</v>
      </c>
    </row>
    <row r="46" spans="1:19" ht="33" customHeight="1" x14ac:dyDescent="0.2">
      <c r="A46" t="s">
        <v>15</v>
      </c>
      <c r="B46" t="s">
        <v>18</v>
      </c>
      <c r="C46" t="s">
        <v>88</v>
      </c>
      <c r="D46" s="5" t="s">
        <v>139</v>
      </c>
      <c r="E46" s="5" t="s">
        <v>66</v>
      </c>
      <c r="F46" s="5" t="s">
        <v>66</v>
      </c>
      <c r="G46">
        <v>3</v>
      </c>
      <c r="H46">
        <v>0</v>
      </c>
      <c r="I46">
        <v>8</v>
      </c>
      <c r="J46">
        <v>0</v>
      </c>
      <c r="K46">
        <v>23</v>
      </c>
      <c r="L46">
        <v>12</v>
      </c>
      <c r="M46">
        <v>3</v>
      </c>
      <c r="N46">
        <v>0</v>
      </c>
      <c r="O46">
        <v>0</v>
      </c>
      <c r="P46">
        <v>0</v>
      </c>
      <c r="Q46">
        <v>0</v>
      </c>
      <c r="R46">
        <f t="shared" ref="R46:R69" si="5">SUM(G46:Q46)</f>
        <v>49</v>
      </c>
    </row>
    <row r="47" spans="1:19" ht="33" customHeight="1" x14ac:dyDescent="0.2">
      <c r="A47" t="s">
        <v>15</v>
      </c>
      <c r="B47" t="s">
        <v>18</v>
      </c>
      <c r="C47" t="s">
        <v>88</v>
      </c>
      <c r="D47" s="5" t="s">
        <v>140</v>
      </c>
      <c r="E47" s="5" t="s">
        <v>66</v>
      </c>
      <c r="F47" s="5" t="s">
        <v>73</v>
      </c>
      <c r="G47">
        <v>0</v>
      </c>
      <c r="H47">
        <v>0</v>
      </c>
      <c r="I47">
        <v>20</v>
      </c>
      <c r="J47">
        <v>0</v>
      </c>
      <c r="K47">
        <v>29</v>
      </c>
      <c r="L47">
        <v>20</v>
      </c>
      <c r="M47">
        <v>2</v>
      </c>
      <c r="N47">
        <v>1</v>
      </c>
      <c r="O47">
        <v>0</v>
      </c>
      <c r="P47">
        <v>0</v>
      </c>
      <c r="Q47">
        <v>0</v>
      </c>
      <c r="R47">
        <f t="shared" si="5"/>
        <v>72</v>
      </c>
    </row>
    <row r="48" spans="1:19" ht="33" customHeight="1" x14ac:dyDescent="0.2">
      <c r="A48" t="s">
        <v>15</v>
      </c>
      <c r="B48" t="s">
        <v>18</v>
      </c>
      <c r="C48" t="s">
        <v>89</v>
      </c>
      <c r="D48" s="5" t="s">
        <v>141</v>
      </c>
      <c r="E48" s="5" t="s">
        <v>148</v>
      </c>
      <c r="F48" s="5" t="s">
        <v>151</v>
      </c>
      <c r="G48">
        <v>0</v>
      </c>
      <c r="H48">
        <v>2</v>
      </c>
      <c r="I48">
        <v>27</v>
      </c>
      <c r="J48">
        <v>0</v>
      </c>
      <c r="K48">
        <v>46</v>
      </c>
      <c r="L48">
        <v>63</v>
      </c>
      <c r="M48">
        <v>12</v>
      </c>
      <c r="N48">
        <v>2</v>
      </c>
      <c r="O48">
        <v>3</v>
      </c>
      <c r="P48">
        <v>0</v>
      </c>
      <c r="Q48">
        <v>0</v>
      </c>
      <c r="R48">
        <f t="shared" si="5"/>
        <v>155</v>
      </c>
    </row>
    <row r="49" spans="1:19" ht="33" customHeight="1" x14ac:dyDescent="0.2">
      <c r="A49" t="s">
        <v>15</v>
      </c>
      <c r="B49" t="s">
        <v>18</v>
      </c>
      <c r="C49" t="s">
        <v>89</v>
      </c>
      <c r="D49" s="5" t="s">
        <v>142</v>
      </c>
      <c r="E49" s="5" t="s">
        <v>66</v>
      </c>
      <c r="F49" s="5" t="s">
        <v>66</v>
      </c>
      <c r="G49">
        <v>2</v>
      </c>
      <c r="H49">
        <v>16</v>
      </c>
      <c r="I49">
        <v>80</v>
      </c>
      <c r="J49">
        <v>0</v>
      </c>
      <c r="K49">
        <v>188</v>
      </c>
      <c r="L49">
        <v>110</v>
      </c>
      <c r="M49">
        <v>26</v>
      </c>
      <c r="N49">
        <v>10</v>
      </c>
      <c r="O49">
        <v>0</v>
      </c>
      <c r="P49">
        <v>0</v>
      </c>
      <c r="Q49">
        <v>0</v>
      </c>
      <c r="R49">
        <f t="shared" si="5"/>
        <v>432</v>
      </c>
    </row>
    <row r="50" spans="1:19" ht="33" customHeight="1" x14ac:dyDescent="0.2">
      <c r="A50" t="s">
        <v>15</v>
      </c>
      <c r="B50" t="s">
        <v>18</v>
      </c>
      <c r="C50" t="s">
        <v>89</v>
      </c>
      <c r="D50" s="5" t="s">
        <v>143</v>
      </c>
      <c r="E50" s="5" t="s">
        <v>66</v>
      </c>
      <c r="F50" s="5" t="s">
        <v>152</v>
      </c>
      <c r="G50">
        <v>0</v>
      </c>
      <c r="H50">
        <v>2</v>
      </c>
      <c r="I50">
        <v>35</v>
      </c>
      <c r="J50">
        <v>7</v>
      </c>
      <c r="K50">
        <v>55</v>
      </c>
      <c r="L50">
        <v>37</v>
      </c>
      <c r="M50">
        <v>8</v>
      </c>
      <c r="N50">
        <v>1</v>
      </c>
      <c r="O50">
        <v>1</v>
      </c>
      <c r="P50">
        <v>0</v>
      </c>
      <c r="Q50">
        <v>0</v>
      </c>
      <c r="R50">
        <f t="shared" si="5"/>
        <v>146</v>
      </c>
    </row>
    <row r="51" spans="1:19" ht="33" customHeight="1" x14ac:dyDescent="0.2">
      <c r="A51" t="s">
        <v>15</v>
      </c>
      <c r="B51" t="s">
        <v>18</v>
      </c>
      <c r="C51" t="s">
        <v>89</v>
      </c>
      <c r="D51" s="5" t="s">
        <v>58</v>
      </c>
      <c r="E51" s="5" t="s">
        <v>66</v>
      </c>
      <c r="F51" s="5" t="s">
        <v>66</v>
      </c>
      <c r="G51">
        <v>0</v>
      </c>
      <c r="H51">
        <v>0</v>
      </c>
      <c r="I51">
        <v>46</v>
      </c>
      <c r="J51">
        <v>0</v>
      </c>
      <c r="K51">
        <v>149</v>
      </c>
      <c r="L51">
        <v>56</v>
      </c>
      <c r="M51">
        <v>10</v>
      </c>
      <c r="N51">
        <v>2</v>
      </c>
      <c r="O51">
        <v>0</v>
      </c>
      <c r="P51">
        <v>0</v>
      </c>
      <c r="Q51">
        <v>0</v>
      </c>
      <c r="R51">
        <f t="shared" si="5"/>
        <v>263</v>
      </c>
    </row>
    <row r="52" spans="1:19" ht="33" customHeight="1" x14ac:dyDescent="0.2">
      <c r="A52" t="s">
        <v>15</v>
      </c>
      <c r="B52" t="s">
        <v>18</v>
      </c>
      <c r="C52" t="s">
        <v>89</v>
      </c>
      <c r="D52" s="5" t="s">
        <v>144</v>
      </c>
      <c r="E52" s="5" t="s">
        <v>66</v>
      </c>
      <c r="F52" s="5" t="s">
        <v>71</v>
      </c>
      <c r="G52">
        <v>0</v>
      </c>
      <c r="H52">
        <v>9</v>
      </c>
      <c r="I52">
        <v>37</v>
      </c>
      <c r="J52">
        <v>0</v>
      </c>
      <c r="K52">
        <v>82</v>
      </c>
      <c r="L52">
        <v>52</v>
      </c>
      <c r="M52">
        <v>4</v>
      </c>
      <c r="N52">
        <v>2</v>
      </c>
      <c r="O52">
        <v>0</v>
      </c>
      <c r="P52">
        <v>0</v>
      </c>
      <c r="Q52">
        <v>0</v>
      </c>
      <c r="R52">
        <f t="shared" si="5"/>
        <v>186</v>
      </c>
    </row>
    <row r="53" spans="1:19" ht="33" customHeight="1" x14ac:dyDescent="0.2">
      <c r="A53" t="s">
        <v>15</v>
      </c>
      <c r="B53" t="s">
        <v>18</v>
      </c>
      <c r="C53" t="s">
        <v>88</v>
      </c>
      <c r="D53" s="5" t="s">
        <v>145</v>
      </c>
      <c r="E53" s="5" t="s">
        <v>149</v>
      </c>
      <c r="F53" s="5" t="s">
        <v>153</v>
      </c>
      <c r="G53">
        <v>0</v>
      </c>
      <c r="H53">
        <v>0</v>
      </c>
      <c r="I53">
        <v>0</v>
      </c>
      <c r="J53">
        <v>1</v>
      </c>
      <c r="K53">
        <v>3</v>
      </c>
      <c r="L53">
        <v>0</v>
      </c>
      <c r="M53">
        <v>1</v>
      </c>
      <c r="N53">
        <v>0</v>
      </c>
      <c r="O53">
        <v>0</v>
      </c>
      <c r="P53">
        <v>0</v>
      </c>
      <c r="Q53">
        <v>0</v>
      </c>
      <c r="R53">
        <f t="shared" si="5"/>
        <v>5</v>
      </c>
    </row>
    <row r="54" spans="1:19" ht="33" customHeight="1" x14ac:dyDescent="0.2">
      <c r="A54" t="s">
        <v>15</v>
      </c>
      <c r="B54" t="s">
        <v>18</v>
      </c>
      <c r="C54" t="s">
        <v>88</v>
      </c>
      <c r="D54" s="5" t="s">
        <v>59</v>
      </c>
      <c r="E54" s="5" t="s">
        <v>66</v>
      </c>
      <c r="F54" s="5" t="s">
        <v>73</v>
      </c>
      <c r="G54">
        <v>0</v>
      </c>
      <c r="H54">
        <v>5</v>
      </c>
      <c r="I54">
        <v>22</v>
      </c>
      <c r="J54">
        <v>0</v>
      </c>
      <c r="K54">
        <v>51</v>
      </c>
      <c r="L54">
        <v>31</v>
      </c>
      <c r="M54">
        <v>3</v>
      </c>
      <c r="N54">
        <v>1</v>
      </c>
      <c r="O54">
        <v>1</v>
      </c>
      <c r="P54">
        <v>0</v>
      </c>
      <c r="Q54">
        <v>0</v>
      </c>
      <c r="R54">
        <f t="shared" si="5"/>
        <v>114</v>
      </c>
    </row>
    <row r="55" spans="1:19" ht="33" customHeight="1" x14ac:dyDescent="0.2">
      <c r="A55" t="s">
        <v>15</v>
      </c>
      <c r="B55" t="s">
        <v>18</v>
      </c>
      <c r="C55" t="s">
        <v>88</v>
      </c>
      <c r="D55" s="5" t="s">
        <v>146</v>
      </c>
      <c r="E55" s="5" t="s">
        <v>66</v>
      </c>
      <c r="F55" s="5" t="s">
        <v>66</v>
      </c>
      <c r="G55">
        <v>0</v>
      </c>
      <c r="H55">
        <v>5</v>
      </c>
      <c r="I55">
        <v>18</v>
      </c>
      <c r="J55">
        <v>0</v>
      </c>
      <c r="K55">
        <v>59</v>
      </c>
      <c r="L55">
        <v>31</v>
      </c>
      <c r="M55">
        <v>6</v>
      </c>
      <c r="N55">
        <v>1</v>
      </c>
      <c r="O55">
        <v>0</v>
      </c>
      <c r="P55">
        <v>0</v>
      </c>
      <c r="Q55">
        <v>0</v>
      </c>
      <c r="R55">
        <f t="shared" si="5"/>
        <v>120</v>
      </c>
    </row>
    <row r="56" spans="1:19" ht="33" customHeight="1" x14ac:dyDescent="0.2">
      <c r="A56" s="38" t="s">
        <v>15</v>
      </c>
      <c r="B56" s="39" t="s">
        <v>18</v>
      </c>
      <c r="C56" s="39" t="s">
        <v>89</v>
      </c>
      <c r="D56" s="38" t="s">
        <v>19</v>
      </c>
      <c r="E56" s="38" t="s">
        <v>66</v>
      </c>
      <c r="F56" s="38" t="s">
        <v>66</v>
      </c>
      <c r="G56" s="39">
        <v>0</v>
      </c>
      <c r="H56" s="39">
        <v>0</v>
      </c>
      <c r="I56" s="39">
        <v>15</v>
      </c>
      <c r="J56" s="39">
        <v>0</v>
      </c>
      <c r="K56" s="39">
        <v>10</v>
      </c>
      <c r="L56" s="39">
        <v>14</v>
      </c>
      <c r="M56" s="39">
        <v>3</v>
      </c>
      <c r="N56" s="39">
        <v>2</v>
      </c>
      <c r="O56" s="39">
        <v>2</v>
      </c>
      <c r="P56" s="39">
        <v>1</v>
      </c>
      <c r="Q56" s="39">
        <v>0</v>
      </c>
      <c r="R56">
        <f t="shared" si="5"/>
        <v>47</v>
      </c>
      <c r="S56" s="40">
        <v>44</v>
      </c>
    </row>
    <row r="57" spans="1:19" ht="33" customHeight="1" x14ac:dyDescent="0.2">
      <c r="A57" t="s">
        <v>15</v>
      </c>
      <c r="B57" t="s">
        <v>46</v>
      </c>
      <c r="D57" s="5" t="s">
        <v>154</v>
      </c>
      <c r="E57" s="5" t="s">
        <v>154</v>
      </c>
      <c r="F57" s="5" t="s">
        <v>160</v>
      </c>
      <c r="G57">
        <v>0</v>
      </c>
      <c r="H57">
        <v>0</v>
      </c>
      <c r="I57">
        <v>4</v>
      </c>
      <c r="J57">
        <v>0</v>
      </c>
      <c r="K57">
        <v>3</v>
      </c>
      <c r="L57">
        <v>0</v>
      </c>
      <c r="M57">
        <v>1</v>
      </c>
      <c r="N57">
        <v>0</v>
      </c>
      <c r="O57">
        <v>0</v>
      </c>
      <c r="P57">
        <v>1</v>
      </c>
      <c r="Q57">
        <v>0</v>
      </c>
      <c r="R57">
        <f t="shared" si="5"/>
        <v>9</v>
      </c>
    </row>
    <row r="58" spans="1:19" ht="33" customHeight="1" x14ac:dyDescent="0.2">
      <c r="A58" t="s">
        <v>15</v>
      </c>
      <c r="B58" t="s">
        <v>46</v>
      </c>
      <c r="C58" t="s">
        <v>88</v>
      </c>
      <c r="D58" s="5" t="s">
        <v>155</v>
      </c>
      <c r="E58" s="5" t="s">
        <v>66</v>
      </c>
      <c r="F58" s="5" t="s">
        <v>66</v>
      </c>
      <c r="G58">
        <v>0</v>
      </c>
      <c r="H58">
        <v>0</v>
      </c>
      <c r="I58">
        <v>0</v>
      </c>
      <c r="J58">
        <v>0</v>
      </c>
      <c r="K58">
        <v>1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f t="shared" si="5"/>
        <v>1</v>
      </c>
    </row>
    <row r="59" spans="1:19" ht="33" customHeight="1" x14ac:dyDescent="0.2">
      <c r="A59" t="s">
        <v>15</v>
      </c>
      <c r="B59" t="s">
        <v>46</v>
      </c>
      <c r="D59" s="5" t="s">
        <v>156</v>
      </c>
      <c r="E59" s="5" t="s">
        <v>66</v>
      </c>
      <c r="F59" s="5" t="s">
        <v>66</v>
      </c>
      <c r="G59">
        <v>0</v>
      </c>
      <c r="H59">
        <v>0</v>
      </c>
      <c r="I59">
        <v>0</v>
      </c>
      <c r="J59">
        <v>0</v>
      </c>
      <c r="K59">
        <v>0</v>
      </c>
      <c r="L59">
        <v>1</v>
      </c>
      <c r="M59">
        <v>3.5</v>
      </c>
      <c r="N59">
        <v>0</v>
      </c>
      <c r="O59">
        <v>1</v>
      </c>
      <c r="P59">
        <v>0</v>
      </c>
      <c r="Q59">
        <v>0</v>
      </c>
      <c r="R59">
        <f t="shared" si="5"/>
        <v>5.5</v>
      </c>
    </row>
    <row r="60" spans="1:19" ht="33" customHeight="1" x14ac:dyDescent="0.2">
      <c r="A60" t="s">
        <v>16</v>
      </c>
      <c r="B60" t="s">
        <v>18</v>
      </c>
      <c r="C60" t="s">
        <v>89</v>
      </c>
      <c r="D60" s="5" t="s">
        <v>157</v>
      </c>
      <c r="E60" s="5" t="s">
        <v>66</v>
      </c>
      <c r="F60" s="5" t="s">
        <v>66</v>
      </c>
      <c r="G60">
        <v>0</v>
      </c>
      <c r="H60">
        <v>4</v>
      </c>
      <c r="I60">
        <v>29</v>
      </c>
      <c r="J60">
        <v>0</v>
      </c>
      <c r="K60">
        <v>50</v>
      </c>
      <c r="L60">
        <v>36</v>
      </c>
      <c r="M60">
        <v>8</v>
      </c>
      <c r="N60">
        <v>1</v>
      </c>
      <c r="O60">
        <v>0</v>
      </c>
      <c r="P60">
        <v>0</v>
      </c>
      <c r="Q60">
        <v>0</v>
      </c>
      <c r="R60">
        <f t="shared" si="5"/>
        <v>128</v>
      </c>
    </row>
    <row r="61" spans="1:19" ht="33" customHeight="1" x14ac:dyDescent="0.2">
      <c r="A61" t="s">
        <v>17</v>
      </c>
      <c r="B61" t="s">
        <v>18</v>
      </c>
      <c r="C61" t="s">
        <v>88</v>
      </c>
      <c r="D61" s="5" t="s">
        <v>158</v>
      </c>
      <c r="E61" s="5" t="s">
        <v>66</v>
      </c>
      <c r="F61" s="5" t="s">
        <v>66</v>
      </c>
      <c r="G61">
        <v>18</v>
      </c>
      <c r="H61">
        <v>2</v>
      </c>
      <c r="I61">
        <v>10</v>
      </c>
      <c r="J61">
        <v>0</v>
      </c>
      <c r="K61">
        <v>18</v>
      </c>
      <c r="L61">
        <v>12</v>
      </c>
      <c r="M61">
        <v>4</v>
      </c>
      <c r="N61">
        <v>0</v>
      </c>
      <c r="O61">
        <v>0</v>
      </c>
      <c r="P61">
        <v>0</v>
      </c>
      <c r="Q61">
        <v>0</v>
      </c>
      <c r="R61">
        <f t="shared" si="5"/>
        <v>64</v>
      </c>
    </row>
    <row r="62" spans="1:19" ht="33" customHeight="1" x14ac:dyDescent="0.2">
      <c r="A62" t="s">
        <v>17</v>
      </c>
      <c r="B62" t="s">
        <v>18</v>
      </c>
      <c r="C62" t="s">
        <v>89</v>
      </c>
      <c r="D62" s="5" t="s">
        <v>159</v>
      </c>
      <c r="E62" s="5" t="s">
        <v>66</v>
      </c>
      <c r="F62" s="5" t="s">
        <v>66</v>
      </c>
      <c r="G62">
        <v>0</v>
      </c>
      <c r="H62">
        <v>1</v>
      </c>
      <c r="I62">
        <v>3</v>
      </c>
      <c r="J62">
        <v>0</v>
      </c>
      <c r="K62">
        <v>45</v>
      </c>
      <c r="L62">
        <v>12</v>
      </c>
      <c r="M62">
        <v>0</v>
      </c>
      <c r="N62">
        <v>1</v>
      </c>
      <c r="O62">
        <v>0</v>
      </c>
      <c r="P62">
        <v>0</v>
      </c>
      <c r="Q62">
        <v>0</v>
      </c>
      <c r="R62">
        <f t="shared" si="5"/>
        <v>62</v>
      </c>
    </row>
    <row r="63" spans="1:19" ht="33" customHeight="1" x14ac:dyDescent="0.2">
      <c r="A63" s="38" t="s">
        <v>17</v>
      </c>
      <c r="B63" s="39" t="s">
        <v>18</v>
      </c>
      <c r="C63" s="39" t="s">
        <v>89</v>
      </c>
      <c r="D63" s="38" t="s">
        <v>60</v>
      </c>
      <c r="E63" s="38" t="s">
        <v>66</v>
      </c>
      <c r="F63" s="38" t="s">
        <v>66</v>
      </c>
      <c r="G63" s="39">
        <v>0</v>
      </c>
      <c r="H63" s="39">
        <v>4</v>
      </c>
      <c r="I63" s="39">
        <v>24</v>
      </c>
      <c r="J63" s="39">
        <v>0</v>
      </c>
      <c r="K63" s="39">
        <v>77</v>
      </c>
      <c r="L63" s="39">
        <v>38</v>
      </c>
      <c r="M63" s="39">
        <v>6</v>
      </c>
      <c r="N63" s="39">
        <v>4</v>
      </c>
      <c r="O63" s="39">
        <v>0</v>
      </c>
      <c r="P63" s="39">
        <v>0</v>
      </c>
      <c r="Q63" s="39">
        <v>0</v>
      </c>
      <c r="R63">
        <f t="shared" si="5"/>
        <v>153</v>
      </c>
      <c r="S63" s="40">
        <v>172</v>
      </c>
    </row>
    <row r="64" spans="1:19" ht="33" customHeight="1" x14ac:dyDescent="0.2">
      <c r="A64" s="38" t="s">
        <v>17</v>
      </c>
      <c r="B64" s="39" t="s">
        <v>18</v>
      </c>
      <c r="C64" s="39" t="s">
        <v>89</v>
      </c>
      <c r="D64" s="38" t="s">
        <v>22</v>
      </c>
      <c r="E64" s="38" t="s">
        <v>66</v>
      </c>
      <c r="F64" s="38" t="s">
        <v>66</v>
      </c>
      <c r="G64" s="39">
        <v>0</v>
      </c>
      <c r="H64" s="39">
        <v>5</v>
      </c>
      <c r="I64" s="39">
        <v>21</v>
      </c>
      <c r="J64" s="39">
        <v>0</v>
      </c>
      <c r="K64" s="39">
        <v>35</v>
      </c>
      <c r="L64" s="39">
        <v>20</v>
      </c>
      <c r="M64" s="39">
        <v>1</v>
      </c>
      <c r="N64" s="39">
        <v>1</v>
      </c>
      <c r="O64" s="39">
        <v>0</v>
      </c>
      <c r="P64" s="39">
        <v>0</v>
      </c>
      <c r="Q64" s="39">
        <v>0</v>
      </c>
      <c r="R64">
        <f t="shared" si="5"/>
        <v>83</v>
      </c>
      <c r="S64" s="40">
        <v>75</v>
      </c>
    </row>
    <row r="65" spans="1:19" ht="33" customHeight="1" x14ac:dyDescent="0.2">
      <c r="A65" t="s">
        <v>17</v>
      </c>
      <c r="B65" t="s">
        <v>18</v>
      </c>
      <c r="C65" t="s">
        <v>89</v>
      </c>
      <c r="D65" s="5" t="s">
        <v>62</v>
      </c>
      <c r="E65" s="5" t="s">
        <v>162</v>
      </c>
      <c r="F65" s="5" t="s">
        <v>71</v>
      </c>
      <c r="G65">
        <v>41</v>
      </c>
      <c r="H65">
        <v>4</v>
      </c>
      <c r="I65">
        <v>35</v>
      </c>
      <c r="J65">
        <v>0</v>
      </c>
      <c r="K65">
        <v>73</v>
      </c>
      <c r="L65">
        <v>12</v>
      </c>
      <c r="M65">
        <v>1</v>
      </c>
      <c r="N65">
        <v>1</v>
      </c>
      <c r="O65">
        <v>1</v>
      </c>
      <c r="P65">
        <v>0</v>
      </c>
      <c r="Q65">
        <v>0</v>
      </c>
      <c r="R65">
        <f t="shared" si="5"/>
        <v>168</v>
      </c>
    </row>
    <row r="66" spans="1:19" ht="33" customHeight="1" x14ac:dyDescent="0.2">
      <c r="A66" t="s">
        <v>17</v>
      </c>
      <c r="B66" t="s">
        <v>18</v>
      </c>
      <c r="C66" t="s">
        <v>89</v>
      </c>
      <c r="D66" s="5" t="s">
        <v>63</v>
      </c>
      <c r="E66" s="5" t="s">
        <v>66</v>
      </c>
      <c r="F66" s="5" t="s">
        <v>164</v>
      </c>
      <c r="G66">
        <v>0</v>
      </c>
      <c r="H66">
        <v>2</v>
      </c>
      <c r="I66">
        <v>3</v>
      </c>
      <c r="J66">
        <v>0</v>
      </c>
      <c r="K66">
        <v>80</v>
      </c>
      <c r="L66">
        <v>17</v>
      </c>
      <c r="M66">
        <v>4</v>
      </c>
      <c r="N66">
        <v>1</v>
      </c>
      <c r="O66">
        <v>0</v>
      </c>
      <c r="P66">
        <v>0</v>
      </c>
      <c r="Q66">
        <v>0</v>
      </c>
      <c r="R66">
        <f t="shared" si="5"/>
        <v>107</v>
      </c>
    </row>
    <row r="67" spans="1:19" ht="33" customHeight="1" x14ac:dyDescent="0.2">
      <c r="A67" t="s">
        <v>17</v>
      </c>
      <c r="B67" t="s">
        <v>18</v>
      </c>
      <c r="C67" t="s">
        <v>89</v>
      </c>
      <c r="D67" s="5" t="s">
        <v>64</v>
      </c>
      <c r="E67" s="5" t="s">
        <v>66</v>
      </c>
      <c r="F67" s="5" t="s">
        <v>66</v>
      </c>
      <c r="G67">
        <v>23</v>
      </c>
      <c r="H67">
        <v>5</v>
      </c>
      <c r="I67">
        <v>35</v>
      </c>
      <c r="J67">
        <v>0</v>
      </c>
      <c r="K67">
        <v>84</v>
      </c>
      <c r="L67">
        <v>20</v>
      </c>
      <c r="M67">
        <v>3</v>
      </c>
      <c r="N67">
        <v>1</v>
      </c>
      <c r="O67">
        <v>0</v>
      </c>
      <c r="P67">
        <v>0</v>
      </c>
      <c r="Q67">
        <v>0</v>
      </c>
      <c r="R67">
        <f t="shared" si="5"/>
        <v>171</v>
      </c>
    </row>
    <row r="68" spans="1:19" ht="33" customHeight="1" x14ac:dyDescent="0.2">
      <c r="A68" t="s">
        <v>17</v>
      </c>
      <c r="B68" t="s">
        <v>18</v>
      </c>
      <c r="C68" t="s">
        <v>89</v>
      </c>
      <c r="D68" s="5" t="s">
        <v>161</v>
      </c>
      <c r="E68" s="5" t="s">
        <v>163</v>
      </c>
      <c r="F68" s="5" t="s">
        <v>165</v>
      </c>
      <c r="G68">
        <v>0</v>
      </c>
      <c r="H68">
        <v>1</v>
      </c>
      <c r="I68">
        <v>17</v>
      </c>
      <c r="J68">
        <v>0</v>
      </c>
      <c r="K68">
        <v>47</v>
      </c>
      <c r="L68">
        <v>12</v>
      </c>
      <c r="M68">
        <v>0</v>
      </c>
      <c r="N68">
        <v>2</v>
      </c>
      <c r="O68">
        <v>0</v>
      </c>
      <c r="P68">
        <v>0</v>
      </c>
      <c r="Q68">
        <v>0</v>
      </c>
      <c r="R68">
        <f t="shared" si="5"/>
        <v>79</v>
      </c>
    </row>
    <row r="69" spans="1:19" ht="33" customHeight="1" x14ac:dyDescent="0.2">
      <c r="A69" s="38" t="s">
        <v>14</v>
      </c>
      <c r="B69" s="39" t="s">
        <v>18</v>
      </c>
      <c r="C69" s="39"/>
      <c r="D69" s="38" t="s">
        <v>65</v>
      </c>
      <c r="E69" s="38" t="s">
        <v>70</v>
      </c>
      <c r="F69" s="38" t="s">
        <v>66</v>
      </c>
      <c r="G69" s="39">
        <v>5</v>
      </c>
      <c r="H69" s="39">
        <v>0</v>
      </c>
      <c r="I69" s="39">
        <v>0</v>
      </c>
      <c r="J69" s="39">
        <v>0</v>
      </c>
      <c r="K69" s="39">
        <v>6</v>
      </c>
      <c r="L69" s="39">
        <v>2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>
        <f t="shared" si="5"/>
        <v>13</v>
      </c>
      <c r="S69" s="40">
        <v>13</v>
      </c>
    </row>
  </sheetData>
  <autoFilter ref="A13:S24" xr:uid="{3E8D6E2C-666C-1C4F-9671-FAE7C31A9A4C}"/>
  <sortState xmlns:xlrd2="http://schemas.microsoft.com/office/spreadsheetml/2017/richdata2" ref="A14:S69">
    <sortCondition ref="A14:A69"/>
    <sortCondition ref="B14:B69"/>
    <sortCondition ref="D14:D69"/>
    <sortCondition ref="E14:E69"/>
    <sortCondition ref="F14:F69"/>
  </sortState>
  <pageMargins left="0.7" right="0.7" top="0.75" bottom="0.75" header="0.3" footer="0.3"/>
  <pageSetup paperSize="9" orientation="portrait" horizontalDpi="0" verticalDpi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BAD97-3FFC-3344-9885-E16EF6B2E2E5}">
  <dimension ref="A1:S79"/>
  <sheetViews>
    <sheetView workbookViewId="0"/>
  </sheetViews>
  <sheetFormatPr baseColWidth="10" defaultRowHeight="16" x14ac:dyDescent="0.2"/>
  <cols>
    <col min="1" max="1" width="15.1640625" customWidth="1"/>
    <col min="2" max="2" width="8.6640625" bestFit="1" customWidth="1"/>
    <col min="3" max="3" width="11" customWidth="1"/>
    <col min="4" max="4" width="36.83203125" customWidth="1"/>
    <col min="5" max="5" width="39.1640625" style="5" customWidth="1"/>
    <col min="6" max="6" width="50.83203125" customWidth="1"/>
    <col min="7" max="9" width="6.83203125" customWidth="1"/>
    <col min="10" max="10" width="12.1640625" customWidth="1"/>
    <col min="11" max="17" width="6.83203125" customWidth="1"/>
    <col min="18" max="19" width="7.5" customWidth="1"/>
  </cols>
  <sheetData>
    <row r="1" spans="1:19" ht="26" x14ac:dyDescent="0.3">
      <c r="A1" s="35" t="s">
        <v>82</v>
      </c>
    </row>
    <row r="2" spans="1:19" ht="19" x14ac:dyDescent="0.25">
      <c r="A2" s="4" t="s">
        <v>28</v>
      </c>
      <c r="G2" s="2" t="s">
        <v>8</v>
      </c>
    </row>
    <row r="3" spans="1:19" ht="35" x14ac:dyDescent="0.25">
      <c r="A3" s="4"/>
      <c r="F3" s="8" t="s">
        <v>26</v>
      </c>
      <c r="G3" s="9">
        <v>3</v>
      </c>
      <c r="H3" s="9">
        <v>4</v>
      </c>
      <c r="I3" s="9">
        <v>5</v>
      </c>
      <c r="J3" s="10" t="s">
        <v>67</v>
      </c>
      <c r="K3" s="9">
        <v>6</v>
      </c>
      <c r="L3" s="9">
        <v>7</v>
      </c>
      <c r="M3" s="9" t="s">
        <v>9</v>
      </c>
      <c r="N3" s="9" t="s">
        <v>10</v>
      </c>
      <c r="O3" s="9" t="s">
        <v>11</v>
      </c>
      <c r="P3" s="9" t="s">
        <v>12</v>
      </c>
      <c r="Q3" s="9">
        <v>9</v>
      </c>
      <c r="R3" s="23" t="s">
        <v>84</v>
      </c>
      <c r="S3" s="23" t="s">
        <v>42</v>
      </c>
    </row>
    <row r="4" spans="1:19" ht="19" x14ac:dyDescent="0.25">
      <c r="A4" s="4"/>
      <c r="F4" s="7" t="s">
        <v>15</v>
      </c>
      <c r="G4" s="44">
        <f t="shared" ref="G4:R6" si="0">AVERAGEIF($A$14:$A$9999,$F4,G$14:G$9999)</f>
        <v>0.91763636363636358</v>
      </c>
      <c r="H4" s="44">
        <f t="shared" si="0"/>
        <v>3.3320000000000003</v>
      </c>
      <c r="I4" s="44">
        <f t="shared" si="0"/>
        <v>17.354181818181818</v>
      </c>
      <c r="J4" s="44">
        <f t="shared" si="0"/>
        <v>2.6092592592592601</v>
      </c>
      <c r="K4" s="44">
        <f t="shared" si="0"/>
        <v>39.295272727272724</v>
      </c>
      <c r="L4" s="44">
        <f t="shared" si="0"/>
        <v>23.922363636363638</v>
      </c>
      <c r="M4" s="44">
        <f t="shared" si="0"/>
        <v>4.7485454545454546</v>
      </c>
      <c r="N4" s="44">
        <f t="shared" si="0"/>
        <v>1.4281818181818184</v>
      </c>
      <c r="O4" s="44">
        <f t="shared" si="0"/>
        <v>0.54927272727272725</v>
      </c>
      <c r="P4" s="44">
        <f t="shared" si="0"/>
        <v>5.4545454545454543E-2</v>
      </c>
      <c r="Q4" s="44">
        <f t="shared" si="0"/>
        <v>1.8181818181818181E-2</v>
      </c>
      <c r="R4" s="21">
        <f t="shared" si="0"/>
        <v>94.182000000000002</v>
      </c>
      <c r="S4" s="42">
        <v>101.3</v>
      </c>
    </row>
    <row r="5" spans="1:19" ht="19" x14ac:dyDescent="0.25">
      <c r="A5" s="4"/>
      <c r="F5" s="7" t="s">
        <v>16</v>
      </c>
      <c r="G5" s="44">
        <f t="shared" si="0"/>
        <v>0</v>
      </c>
      <c r="H5" s="44">
        <f t="shared" si="0"/>
        <v>4</v>
      </c>
      <c r="I5" s="44">
        <f t="shared" si="0"/>
        <v>28.5</v>
      </c>
      <c r="J5" s="44">
        <f t="shared" si="0"/>
        <v>0</v>
      </c>
      <c r="K5" s="44">
        <f t="shared" si="0"/>
        <v>44.38</v>
      </c>
      <c r="L5" s="44">
        <f t="shared" si="0"/>
        <v>31.81</v>
      </c>
      <c r="M5" s="44">
        <f t="shared" si="0"/>
        <v>6.9</v>
      </c>
      <c r="N5" s="44">
        <f t="shared" si="0"/>
        <v>1</v>
      </c>
      <c r="O5" s="44">
        <f t="shared" si="0"/>
        <v>0</v>
      </c>
      <c r="P5" s="44">
        <f t="shared" si="0"/>
        <v>0</v>
      </c>
      <c r="Q5" s="44">
        <f t="shared" si="0"/>
        <v>0</v>
      </c>
      <c r="R5" s="21">
        <f t="shared" si="0"/>
        <v>116.59</v>
      </c>
      <c r="S5" s="42">
        <v>170.4</v>
      </c>
    </row>
    <row r="6" spans="1:19" ht="19" x14ac:dyDescent="0.25">
      <c r="A6" s="4"/>
      <c r="F6" s="7" t="s">
        <v>17</v>
      </c>
      <c r="G6" s="44">
        <f t="shared" si="0"/>
        <v>7.3511111111111109</v>
      </c>
      <c r="H6" s="44">
        <f t="shared" si="0"/>
        <v>3.0444444444444443</v>
      </c>
      <c r="I6" s="44">
        <f t="shared" si="0"/>
        <v>17.809999999999999</v>
      </c>
      <c r="J6" s="44">
        <f t="shared" si="0"/>
        <v>0.22222222222222221</v>
      </c>
      <c r="K6" s="44">
        <f t="shared" si="0"/>
        <v>42.927777777777777</v>
      </c>
      <c r="L6" s="44">
        <f t="shared" si="0"/>
        <v>18.083333333333332</v>
      </c>
      <c r="M6" s="44">
        <f t="shared" si="0"/>
        <v>2.5777777777777775</v>
      </c>
      <c r="N6" s="44">
        <f t="shared" si="0"/>
        <v>1.6222222222222222</v>
      </c>
      <c r="O6" s="44">
        <f t="shared" si="0"/>
        <v>0.22222222222222221</v>
      </c>
      <c r="P6" s="44">
        <f t="shared" si="0"/>
        <v>0</v>
      </c>
      <c r="Q6" s="44">
        <f t="shared" si="0"/>
        <v>0</v>
      </c>
      <c r="R6" s="21">
        <f t="shared" si="0"/>
        <v>93.861111111111114</v>
      </c>
      <c r="S6" s="42">
        <v>115.7</v>
      </c>
    </row>
    <row r="7" spans="1:19" ht="19" x14ac:dyDescent="0.25">
      <c r="A7" s="4"/>
      <c r="F7" s="7" t="s">
        <v>14</v>
      </c>
      <c r="G7" s="44">
        <f>AVERAGEIF($A$14:$A$9999,$F7,G$14:G$9999)</f>
        <v>4</v>
      </c>
      <c r="H7" s="44">
        <f>AVERAGEIF($A$26:$A$9999,$F7,H$14:H$9999)</f>
        <v>0</v>
      </c>
      <c r="I7" s="44">
        <f t="shared" ref="I7:R7" si="1">AVERAGEIF($A$14:$A$9999,$F7,I$14:I$9999)</f>
        <v>0</v>
      </c>
      <c r="J7" s="44">
        <f t="shared" si="1"/>
        <v>0</v>
      </c>
      <c r="K7" s="44">
        <f t="shared" si="1"/>
        <v>4</v>
      </c>
      <c r="L7" s="44">
        <f t="shared" si="1"/>
        <v>1</v>
      </c>
      <c r="M7" s="44">
        <f t="shared" si="1"/>
        <v>0.6</v>
      </c>
      <c r="N7" s="44">
        <f t="shared" si="1"/>
        <v>0</v>
      </c>
      <c r="O7" s="44">
        <f t="shared" si="1"/>
        <v>0</v>
      </c>
      <c r="P7" s="44">
        <f t="shared" si="1"/>
        <v>0</v>
      </c>
      <c r="Q7" s="44">
        <f t="shared" si="1"/>
        <v>0</v>
      </c>
      <c r="R7" s="21">
        <f t="shared" si="1"/>
        <v>9.6</v>
      </c>
      <c r="S7" s="42">
        <v>74.599999999999994</v>
      </c>
    </row>
    <row r="8" spans="1:19" ht="19" x14ac:dyDescent="0.25">
      <c r="A8" s="4"/>
      <c r="F8" s="7" t="s">
        <v>18</v>
      </c>
      <c r="G8" s="44">
        <f t="shared" ref="G8:R9" si="2">AVERAGEIF($B$14:$B$9999,$F8,G$14:G$9999)</f>
        <v>1.9147619047619047</v>
      </c>
      <c r="H8" s="44">
        <f t="shared" si="2"/>
        <v>3.4073015873015877</v>
      </c>
      <c r="I8" s="44">
        <f t="shared" si="2"/>
        <v>18.083650793650797</v>
      </c>
      <c r="J8" s="44">
        <f t="shared" si="2"/>
        <v>2.3048387096774201</v>
      </c>
      <c r="K8" s="44">
        <f t="shared" si="2"/>
        <v>41.142380952380954</v>
      </c>
      <c r="L8" s="44">
        <f t="shared" si="2"/>
        <v>23.988730158730153</v>
      </c>
      <c r="M8" s="44">
        <f t="shared" si="2"/>
        <v>4.6011111111111109</v>
      </c>
      <c r="N8" s="44">
        <f t="shared" si="2"/>
        <v>1.4547619047619049</v>
      </c>
      <c r="O8" s="44">
        <f t="shared" si="2"/>
        <v>0.51126984126984132</v>
      </c>
      <c r="P8" s="44">
        <f t="shared" si="2"/>
        <v>3.1746031746031744E-2</v>
      </c>
      <c r="Q8" s="44">
        <f t="shared" si="2"/>
        <v>1.5873015873015872E-2</v>
      </c>
      <c r="R8" s="21">
        <f t="shared" si="2"/>
        <v>97.419841269841285</v>
      </c>
      <c r="S8" s="42">
        <v>103.6</v>
      </c>
    </row>
    <row r="9" spans="1:19" ht="19" x14ac:dyDescent="0.25">
      <c r="A9" s="4"/>
      <c r="F9" s="7" t="s">
        <v>46</v>
      </c>
      <c r="G9" s="44">
        <f t="shared" si="2"/>
        <v>0</v>
      </c>
      <c r="H9" s="44">
        <f t="shared" si="2"/>
        <v>0</v>
      </c>
      <c r="I9" s="44">
        <f t="shared" si="2"/>
        <v>1.3333333333333333</v>
      </c>
      <c r="J9" s="44">
        <f t="shared" si="2"/>
        <v>0</v>
      </c>
      <c r="K9" s="44">
        <f t="shared" si="2"/>
        <v>1.3333333333333333</v>
      </c>
      <c r="L9" s="44">
        <f t="shared" si="2"/>
        <v>0</v>
      </c>
      <c r="M9" s="44">
        <f t="shared" si="2"/>
        <v>0.66666666666666663</v>
      </c>
      <c r="N9" s="44">
        <f t="shared" si="2"/>
        <v>0.83333333333333337</v>
      </c>
      <c r="O9" s="44">
        <f t="shared" si="2"/>
        <v>0</v>
      </c>
      <c r="P9" s="44">
        <f t="shared" si="2"/>
        <v>0.33333333333333331</v>
      </c>
      <c r="Q9" s="44">
        <f t="shared" si="2"/>
        <v>0</v>
      </c>
      <c r="R9" s="21">
        <f t="shared" si="2"/>
        <v>4.5</v>
      </c>
      <c r="S9" s="42">
        <v>212.8</v>
      </c>
    </row>
    <row r="10" spans="1:19" ht="19" x14ac:dyDescent="0.25">
      <c r="A10" s="4"/>
      <c r="F10" s="8" t="s">
        <v>27</v>
      </c>
      <c r="G10" s="12">
        <f t="shared" ref="G10:R10" si="3">AVERAGE(G14:G9999)</f>
        <v>1.8277272727272726</v>
      </c>
      <c r="H10" s="12">
        <f t="shared" si="3"/>
        <v>3.2524242424242429</v>
      </c>
      <c r="I10" s="12">
        <f t="shared" si="3"/>
        <v>17.322272727272729</v>
      </c>
      <c r="J10" s="12">
        <f t="shared" si="3"/>
        <v>2.1984615384615389</v>
      </c>
      <c r="K10" s="12">
        <f t="shared" si="3"/>
        <v>39.332878787878791</v>
      </c>
      <c r="L10" s="12">
        <f t="shared" si="3"/>
        <v>22.89833333333333</v>
      </c>
      <c r="M10" s="12">
        <f t="shared" si="3"/>
        <v>4.4222727272727269</v>
      </c>
      <c r="N10" s="12">
        <f t="shared" si="3"/>
        <v>1.4265151515151515</v>
      </c>
      <c r="O10" s="12">
        <f t="shared" si="3"/>
        <v>0.48803030303030304</v>
      </c>
      <c r="P10" s="12">
        <f t="shared" si="3"/>
        <v>4.5454545454545456E-2</v>
      </c>
      <c r="Q10" s="12">
        <f t="shared" si="3"/>
        <v>1.5151515151515152E-2</v>
      </c>
      <c r="R10" s="22">
        <f t="shared" si="3"/>
        <v>93.196212121212127</v>
      </c>
      <c r="S10" s="43">
        <v>104.9</v>
      </c>
    </row>
    <row r="11" spans="1:19" ht="19" x14ac:dyDescent="0.25">
      <c r="A11" s="4"/>
    </row>
    <row r="12" spans="1:19" x14ac:dyDescent="0.2">
      <c r="A12" s="2"/>
      <c r="B12" s="2"/>
      <c r="C12" s="2"/>
      <c r="D12" s="2"/>
      <c r="E12" s="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9" ht="34" customHeight="1" x14ac:dyDescent="0.2">
      <c r="A13" s="18" t="s">
        <v>6</v>
      </c>
      <c r="B13" s="19" t="s">
        <v>7</v>
      </c>
      <c r="C13" s="20" t="s">
        <v>87</v>
      </c>
      <c r="D13" s="19" t="s">
        <v>13</v>
      </c>
      <c r="E13" s="20" t="s">
        <v>47</v>
      </c>
      <c r="F13" s="19" t="s">
        <v>48</v>
      </c>
      <c r="G13" s="9">
        <v>3</v>
      </c>
      <c r="H13" s="9">
        <v>4</v>
      </c>
      <c r="I13" s="9">
        <v>5</v>
      </c>
      <c r="J13" s="10" t="s">
        <v>67</v>
      </c>
      <c r="K13" s="9">
        <v>6</v>
      </c>
      <c r="L13" s="9">
        <v>7</v>
      </c>
      <c r="M13" s="9" t="s">
        <v>9</v>
      </c>
      <c r="N13" s="9" t="s">
        <v>10</v>
      </c>
      <c r="O13" s="9" t="s">
        <v>11</v>
      </c>
      <c r="P13" s="9" t="s">
        <v>12</v>
      </c>
      <c r="Q13" s="9">
        <v>9</v>
      </c>
      <c r="R13" s="23" t="s">
        <v>84</v>
      </c>
      <c r="S13" s="23" t="s">
        <v>42</v>
      </c>
    </row>
    <row r="14" spans="1:19" s="39" customFormat="1" ht="33" customHeight="1" x14ac:dyDescent="0.2">
      <c r="A14" t="s">
        <v>15</v>
      </c>
      <c r="B14" t="s">
        <v>18</v>
      </c>
      <c r="C14"/>
      <c r="D14" s="5" t="s">
        <v>92</v>
      </c>
      <c r="E14" s="5" t="s">
        <v>100</v>
      </c>
      <c r="F14" s="38" t="s">
        <v>66</v>
      </c>
      <c r="G14">
        <v>10.25</v>
      </c>
      <c r="H14">
        <v>1.96</v>
      </c>
      <c r="I14">
        <v>0</v>
      </c>
      <c r="J14">
        <v>5</v>
      </c>
      <c r="K14">
        <v>23</v>
      </c>
      <c r="L14">
        <v>3</v>
      </c>
      <c r="M14">
        <v>2.2000000000000002</v>
      </c>
      <c r="N14">
        <v>1</v>
      </c>
      <c r="O14">
        <v>0</v>
      </c>
      <c r="P14">
        <v>0</v>
      </c>
      <c r="Q14">
        <v>0</v>
      </c>
      <c r="R14" s="40">
        <f t="shared" ref="R14:R45" si="4">SUM(G14:Q14)</f>
        <v>46.410000000000004</v>
      </c>
      <c r="S14"/>
    </row>
    <row r="15" spans="1:19" s="39" customFormat="1" ht="33" customHeight="1" x14ac:dyDescent="0.2">
      <c r="A15" t="s">
        <v>15</v>
      </c>
      <c r="B15" t="s">
        <v>18</v>
      </c>
      <c r="C15" s="39" t="s">
        <v>89</v>
      </c>
      <c r="D15" s="5" t="s">
        <v>93</v>
      </c>
      <c r="E15" s="38" t="s">
        <v>66</v>
      </c>
      <c r="F15" s="5" t="s">
        <v>72</v>
      </c>
      <c r="G15">
        <v>0</v>
      </c>
      <c r="H15">
        <v>2</v>
      </c>
      <c r="I15">
        <v>20.52</v>
      </c>
      <c r="J15">
        <v>0</v>
      </c>
      <c r="K15">
        <v>25.85</v>
      </c>
      <c r="L15">
        <v>7.6</v>
      </c>
      <c r="M15">
        <v>6.69</v>
      </c>
      <c r="N15">
        <v>2</v>
      </c>
      <c r="O15">
        <v>1</v>
      </c>
      <c r="P15">
        <v>0</v>
      </c>
      <c r="Q15">
        <v>0</v>
      </c>
      <c r="R15" s="40">
        <f t="shared" si="4"/>
        <v>65.66</v>
      </c>
      <c r="S15"/>
    </row>
    <row r="16" spans="1:19" s="39" customFormat="1" ht="33" customHeight="1" x14ac:dyDescent="0.2">
      <c r="A16" t="s">
        <v>15</v>
      </c>
      <c r="B16" t="s">
        <v>18</v>
      </c>
      <c r="C16" s="39" t="s">
        <v>89</v>
      </c>
      <c r="D16" s="5" t="s">
        <v>94</v>
      </c>
      <c r="E16" s="38" t="s">
        <v>66</v>
      </c>
      <c r="F16" s="38" t="s">
        <v>66</v>
      </c>
      <c r="G16">
        <v>3</v>
      </c>
      <c r="H16">
        <v>7.21</v>
      </c>
      <c r="I16">
        <v>16</v>
      </c>
      <c r="J16">
        <v>0</v>
      </c>
      <c r="K16">
        <v>23.86</v>
      </c>
      <c r="L16">
        <v>17.63</v>
      </c>
      <c r="M16">
        <v>11.55</v>
      </c>
      <c r="N16">
        <v>1</v>
      </c>
      <c r="O16">
        <v>0</v>
      </c>
      <c r="P16">
        <v>0</v>
      </c>
      <c r="Q16">
        <v>0</v>
      </c>
      <c r="R16" s="40">
        <f t="shared" si="4"/>
        <v>80.25</v>
      </c>
      <c r="S16"/>
    </row>
    <row r="17" spans="1:19" s="39" customFormat="1" ht="33" customHeight="1" x14ac:dyDescent="0.2">
      <c r="A17" t="s">
        <v>15</v>
      </c>
      <c r="B17" t="s">
        <v>18</v>
      </c>
      <c r="C17"/>
      <c r="D17" s="5" t="s">
        <v>95</v>
      </c>
      <c r="E17" s="5" t="s">
        <v>102</v>
      </c>
      <c r="F17" s="5" t="s">
        <v>104</v>
      </c>
      <c r="G17">
        <v>5</v>
      </c>
      <c r="H17">
        <v>0</v>
      </c>
      <c r="I17">
        <v>23</v>
      </c>
      <c r="J17">
        <v>0</v>
      </c>
      <c r="K17">
        <v>30.6</v>
      </c>
      <c r="L17">
        <v>9</v>
      </c>
      <c r="M17">
        <v>4</v>
      </c>
      <c r="N17">
        <v>1</v>
      </c>
      <c r="O17">
        <v>0</v>
      </c>
      <c r="P17">
        <v>0</v>
      </c>
      <c r="Q17">
        <v>1</v>
      </c>
      <c r="R17" s="40">
        <f t="shared" si="4"/>
        <v>73.599999999999994</v>
      </c>
      <c r="S17"/>
    </row>
    <row r="18" spans="1:19" s="39" customFormat="1" ht="33" customHeight="1" x14ac:dyDescent="0.2">
      <c r="A18" t="s">
        <v>15</v>
      </c>
      <c r="B18" t="s">
        <v>18</v>
      </c>
      <c r="C18" t="s">
        <v>88</v>
      </c>
      <c r="D18" s="5" t="s">
        <v>95</v>
      </c>
      <c r="E18" s="5" t="s">
        <v>101</v>
      </c>
      <c r="F18" s="38" t="s">
        <v>66</v>
      </c>
      <c r="G18">
        <v>3</v>
      </c>
      <c r="H18">
        <v>0</v>
      </c>
      <c r="I18">
        <v>14.4</v>
      </c>
      <c r="J18">
        <v>0</v>
      </c>
      <c r="K18">
        <v>27.8</v>
      </c>
      <c r="L18">
        <v>8</v>
      </c>
      <c r="M18">
        <v>0</v>
      </c>
      <c r="N18">
        <v>1</v>
      </c>
      <c r="O18">
        <v>0</v>
      </c>
      <c r="P18">
        <v>0</v>
      </c>
      <c r="Q18">
        <v>0</v>
      </c>
      <c r="R18" s="40">
        <f t="shared" si="4"/>
        <v>54.2</v>
      </c>
      <c r="S18"/>
    </row>
    <row r="19" spans="1:19" s="39" customFormat="1" ht="33" customHeight="1" x14ac:dyDescent="0.2">
      <c r="A19" t="s">
        <v>15</v>
      </c>
      <c r="B19" t="s">
        <v>18</v>
      </c>
      <c r="C19" t="s">
        <v>88</v>
      </c>
      <c r="D19" s="5" t="s">
        <v>96</v>
      </c>
      <c r="E19" s="38" t="s">
        <v>66</v>
      </c>
      <c r="F19" s="5" t="s">
        <v>103</v>
      </c>
      <c r="G19">
        <v>0</v>
      </c>
      <c r="H19">
        <v>2</v>
      </c>
      <c r="I19">
        <v>29.8</v>
      </c>
      <c r="J19">
        <v>0</v>
      </c>
      <c r="K19">
        <v>49.4</v>
      </c>
      <c r="L19">
        <v>20.399999999999999</v>
      </c>
      <c r="M19">
        <v>6</v>
      </c>
      <c r="N19">
        <v>1</v>
      </c>
      <c r="O19">
        <v>1</v>
      </c>
      <c r="P19">
        <v>0</v>
      </c>
      <c r="Q19">
        <v>0</v>
      </c>
      <c r="R19" s="40">
        <f t="shared" si="4"/>
        <v>109.6</v>
      </c>
      <c r="S19"/>
    </row>
    <row r="20" spans="1:19" s="39" customFormat="1" ht="33" customHeight="1" x14ac:dyDescent="0.2">
      <c r="A20" t="s">
        <v>15</v>
      </c>
      <c r="B20" t="s">
        <v>18</v>
      </c>
      <c r="C20" s="39" t="s">
        <v>89</v>
      </c>
      <c r="D20" s="5" t="s">
        <v>97</v>
      </c>
      <c r="E20" s="38"/>
      <c r="F20" s="5" t="s">
        <v>105</v>
      </c>
      <c r="G20">
        <v>0</v>
      </c>
      <c r="H20">
        <v>1</v>
      </c>
      <c r="I20">
        <v>0</v>
      </c>
      <c r="J20">
        <v>0</v>
      </c>
      <c r="K20">
        <v>9</v>
      </c>
      <c r="L20">
        <v>2</v>
      </c>
      <c r="M20">
        <v>1</v>
      </c>
      <c r="N20">
        <v>0</v>
      </c>
      <c r="O20">
        <v>0</v>
      </c>
      <c r="P20">
        <v>0</v>
      </c>
      <c r="Q20">
        <v>0</v>
      </c>
      <c r="R20" s="40">
        <f t="shared" si="4"/>
        <v>13</v>
      </c>
      <c r="S20"/>
    </row>
    <row r="21" spans="1:19" s="39" customFormat="1" ht="33" customHeight="1" x14ac:dyDescent="0.2">
      <c r="A21" t="s">
        <v>15</v>
      </c>
      <c r="B21" t="s">
        <v>18</v>
      </c>
      <c r="C21" s="39" t="s">
        <v>89</v>
      </c>
      <c r="D21" s="5" t="s">
        <v>98</v>
      </c>
      <c r="E21" s="38" t="s">
        <v>66</v>
      </c>
      <c r="F21" s="38" t="s">
        <v>66</v>
      </c>
      <c r="G21">
        <v>0</v>
      </c>
      <c r="H21">
        <v>2.67</v>
      </c>
      <c r="I21">
        <v>30.3</v>
      </c>
      <c r="J21">
        <v>0</v>
      </c>
      <c r="K21">
        <v>28.48</v>
      </c>
      <c r="L21">
        <v>20.100000000000001</v>
      </c>
      <c r="M21">
        <v>0</v>
      </c>
      <c r="N21">
        <v>0.8</v>
      </c>
      <c r="O21">
        <v>0</v>
      </c>
      <c r="P21">
        <v>0</v>
      </c>
      <c r="Q21">
        <v>0</v>
      </c>
      <c r="R21" s="40">
        <f t="shared" si="4"/>
        <v>82.350000000000009</v>
      </c>
      <c r="S21"/>
    </row>
    <row r="22" spans="1:19" s="39" customFormat="1" ht="33" customHeight="1" x14ac:dyDescent="0.2">
      <c r="A22" t="s">
        <v>15</v>
      </c>
      <c r="B22" t="s">
        <v>18</v>
      </c>
      <c r="C22" s="39" t="s">
        <v>89</v>
      </c>
      <c r="D22" s="5" t="s">
        <v>99</v>
      </c>
      <c r="E22" s="38" t="s">
        <v>66</v>
      </c>
      <c r="F22" s="38" t="s">
        <v>66</v>
      </c>
      <c r="G22">
        <v>0</v>
      </c>
      <c r="H22">
        <v>5.26</v>
      </c>
      <c r="I22">
        <v>16.25</v>
      </c>
      <c r="J22">
        <v>0</v>
      </c>
      <c r="K22">
        <v>42.55</v>
      </c>
      <c r="L22">
        <v>27.6</v>
      </c>
      <c r="M22">
        <v>3</v>
      </c>
      <c r="N22">
        <v>0</v>
      </c>
      <c r="O22">
        <v>0</v>
      </c>
      <c r="P22">
        <v>0</v>
      </c>
      <c r="Q22">
        <v>0</v>
      </c>
      <c r="R22" s="40">
        <f t="shared" si="4"/>
        <v>94.66</v>
      </c>
      <c r="S22"/>
    </row>
    <row r="23" spans="1:19" s="39" customFormat="1" ht="33" customHeight="1" x14ac:dyDescent="0.2">
      <c r="A23" s="38" t="s">
        <v>15</v>
      </c>
      <c r="B23" s="39" t="s">
        <v>18</v>
      </c>
      <c r="C23" s="39" t="s">
        <v>89</v>
      </c>
      <c r="D23" s="38" t="s">
        <v>20</v>
      </c>
      <c r="E23" s="38" t="s">
        <v>66</v>
      </c>
      <c r="F23" s="38" t="s">
        <v>66</v>
      </c>
      <c r="G23" s="39">
        <v>1</v>
      </c>
      <c r="H23" s="39">
        <v>6.6</v>
      </c>
      <c r="I23" s="39">
        <v>0</v>
      </c>
      <c r="J23" s="39">
        <v>38.6</v>
      </c>
      <c r="K23" s="39">
        <v>61.7</v>
      </c>
      <c r="L23" s="39">
        <v>47.18</v>
      </c>
      <c r="M23" s="39">
        <v>6</v>
      </c>
      <c r="N23" s="39">
        <v>2</v>
      </c>
      <c r="O23" s="39">
        <v>1</v>
      </c>
      <c r="P23" s="39">
        <v>0</v>
      </c>
      <c r="Q23" s="39">
        <v>0</v>
      </c>
      <c r="R23" s="40">
        <f t="shared" si="4"/>
        <v>164.08</v>
      </c>
      <c r="S23" s="40">
        <v>159.75</v>
      </c>
    </row>
    <row r="24" spans="1:19" s="39" customFormat="1" ht="33" customHeight="1" x14ac:dyDescent="0.2">
      <c r="A24" s="38" t="s">
        <v>15</v>
      </c>
      <c r="B24" s="39" t="s">
        <v>18</v>
      </c>
      <c r="C24" s="39" t="s">
        <v>88</v>
      </c>
      <c r="D24" s="38" t="s">
        <v>49</v>
      </c>
      <c r="E24" s="38" t="s">
        <v>66</v>
      </c>
      <c r="F24" s="38" t="s">
        <v>66</v>
      </c>
      <c r="G24" s="39">
        <v>0</v>
      </c>
      <c r="H24" s="39">
        <v>1</v>
      </c>
      <c r="I24" s="39">
        <v>13</v>
      </c>
      <c r="J24" s="39">
        <v>24.4</v>
      </c>
      <c r="K24" s="39">
        <v>2</v>
      </c>
      <c r="L24" s="39">
        <v>20.170000000000002</v>
      </c>
      <c r="M24" s="39">
        <v>8</v>
      </c>
      <c r="N24" s="39">
        <v>1</v>
      </c>
      <c r="O24" s="39">
        <v>0</v>
      </c>
      <c r="P24" s="39">
        <v>0</v>
      </c>
      <c r="Q24" s="39">
        <v>0</v>
      </c>
      <c r="R24" s="40">
        <f t="shared" si="4"/>
        <v>69.569999999999993</v>
      </c>
      <c r="S24" s="40">
        <v>67.3</v>
      </c>
    </row>
    <row r="25" spans="1:19" s="39" customFormat="1" ht="33" customHeight="1" x14ac:dyDescent="0.2">
      <c r="A25" t="s">
        <v>15</v>
      </c>
      <c r="B25" t="s">
        <v>18</v>
      </c>
      <c r="C25" s="39" t="s">
        <v>89</v>
      </c>
      <c r="D25" s="5" t="s">
        <v>106</v>
      </c>
      <c r="E25" s="38" t="s">
        <v>66</v>
      </c>
      <c r="F25" s="5" t="s">
        <v>114</v>
      </c>
      <c r="G25">
        <v>0</v>
      </c>
      <c r="H25">
        <v>2.2000000000000002</v>
      </c>
      <c r="I25">
        <v>33.520000000000003</v>
      </c>
      <c r="J25">
        <v>2</v>
      </c>
      <c r="K25">
        <v>54.88</v>
      </c>
      <c r="L25">
        <v>47.98</v>
      </c>
      <c r="M25">
        <v>11.47</v>
      </c>
      <c r="N25">
        <v>2</v>
      </c>
      <c r="O25">
        <v>1</v>
      </c>
      <c r="P25">
        <v>0</v>
      </c>
      <c r="Q25">
        <v>0</v>
      </c>
      <c r="R25" s="40">
        <f t="shared" si="4"/>
        <v>155.05000000000001</v>
      </c>
      <c r="S25"/>
    </row>
    <row r="26" spans="1:19" s="39" customFormat="1" ht="33" customHeight="1" x14ac:dyDescent="0.2">
      <c r="A26" t="s">
        <v>15</v>
      </c>
      <c r="B26" t="s">
        <v>18</v>
      </c>
      <c r="C26" s="39" t="s">
        <v>89</v>
      </c>
      <c r="D26" s="5" t="s">
        <v>107</v>
      </c>
      <c r="E26" s="38" t="s">
        <v>66</v>
      </c>
      <c r="F26" s="5" t="s">
        <v>115</v>
      </c>
      <c r="G26">
        <v>0</v>
      </c>
      <c r="H26">
        <v>0</v>
      </c>
      <c r="I26">
        <v>0</v>
      </c>
      <c r="J26">
        <v>0</v>
      </c>
      <c r="K26">
        <v>18.399999999999999</v>
      </c>
      <c r="L26">
        <v>2</v>
      </c>
      <c r="M26">
        <v>1</v>
      </c>
      <c r="N26">
        <v>0</v>
      </c>
      <c r="O26">
        <v>0</v>
      </c>
      <c r="P26">
        <v>0</v>
      </c>
      <c r="Q26">
        <v>0</v>
      </c>
      <c r="R26" s="40">
        <f t="shared" si="4"/>
        <v>21.4</v>
      </c>
      <c r="S26"/>
    </row>
    <row r="27" spans="1:19" ht="33" customHeight="1" x14ac:dyDescent="0.2">
      <c r="A27" t="s">
        <v>15</v>
      </c>
      <c r="B27" t="s">
        <v>18</v>
      </c>
      <c r="C27" s="39" t="s">
        <v>89</v>
      </c>
      <c r="D27" s="5" t="s">
        <v>108</v>
      </c>
      <c r="E27" s="5" t="s">
        <v>68</v>
      </c>
      <c r="F27" s="5" t="s">
        <v>112</v>
      </c>
      <c r="G27">
        <v>0</v>
      </c>
      <c r="H27">
        <v>3.4</v>
      </c>
      <c r="I27">
        <v>32</v>
      </c>
      <c r="J27">
        <v>0</v>
      </c>
      <c r="K27">
        <v>24.25</v>
      </c>
      <c r="L27">
        <v>17.37</v>
      </c>
      <c r="M27">
        <v>2</v>
      </c>
      <c r="N27">
        <v>4.88</v>
      </c>
      <c r="O27">
        <v>0</v>
      </c>
      <c r="P27">
        <v>0</v>
      </c>
      <c r="Q27">
        <v>0</v>
      </c>
      <c r="R27" s="40">
        <f t="shared" si="4"/>
        <v>83.899999999999991</v>
      </c>
    </row>
    <row r="28" spans="1:19" ht="33" customHeight="1" x14ac:dyDescent="0.2">
      <c r="A28" t="s">
        <v>15</v>
      </c>
      <c r="B28" t="s">
        <v>18</v>
      </c>
      <c r="D28" s="5" t="s">
        <v>109</v>
      </c>
      <c r="E28" s="5" t="s">
        <v>111</v>
      </c>
      <c r="F28" s="5" t="s">
        <v>113</v>
      </c>
      <c r="G28">
        <v>0</v>
      </c>
      <c r="H28">
        <v>0</v>
      </c>
      <c r="I28">
        <v>0</v>
      </c>
      <c r="J28">
        <v>0</v>
      </c>
      <c r="K28">
        <v>0</v>
      </c>
      <c r="L28">
        <v>3</v>
      </c>
      <c r="M28">
        <v>2</v>
      </c>
      <c r="N28">
        <v>0</v>
      </c>
      <c r="O28">
        <v>0</v>
      </c>
      <c r="P28">
        <v>0</v>
      </c>
      <c r="Q28">
        <v>0</v>
      </c>
      <c r="R28" s="40">
        <f t="shared" si="4"/>
        <v>5</v>
      </c>
    </row>
    <row r="29" spans="1:19" ht="33" customHeight="1" x14ac:dyDescent="0.2">
      <c r="A29" t="s">
        <v>15</v>
      </c>
      <c r="B29" t="s">
        <v>18</v>
      </c>
      <c r="C29" t="s">
        <v>88</v>
      </c>
      <c r="D29" s="5" t="s">
        <v>110</v>
      </c>
      <c r="E29" s="38" t="s">
        <v>66</v>
      </c>
      <c r="F29" s="5" t="s">
        <v>66</v>
      </c>
      <c r="G29">
        <v>0</v>
      </c>
      <c r="H29">
        <v>1</v>
      </c>
      <c r="I29">
        <v>0.6</v>
      </c>
      <c r="J29">
        <v>0</v>
      </c>
      <c r="K29">
        <v>2</v>
      </c>
      <c r="L29">
        <v>12</v>
      </c>
      <c r="M29">
        <v>2</v>
      </c>
      <c r="N29">
        <v>1</v>
      </c>
      <c r="O29">
        <v>0</v>
      </c>
      <c r="P29">
        <v>0</v>
      </c>
      <c r="Q29">
        <v>0</v>
      </c>
      <c r="R29" s="40">
        <f t="shared" si="4"/>
        <v>18.600000000000001</v>
      </c>
    </row>
    <row r="30" spans="1:19" ht="33" customHeight="1" x14ac:dyDescent="0.2">
      <c r="A30" s="38" t="s">
        <v>15</v>
      </c>
      <c r="B30" s="39" t="s">
        <v>18</v>
      </c>
      <c r="C30" s="39" t="s">
        <v>89</v>
      </c>
      <c r="D30" s="38" t="s">
        <v>50</v>
      </c>
      <c r="E30" s="38" t="s">
        <v>66</v>
      </c>
      <c r="F30" s="38" t="s">
        <v>66</v>
      </c>
      <c r="G30" s="39">
        <v>0</v>
      </c>
      <c r="H30" s="39">
        <v>11.6</v>
      </c>
      <c r="I30" s="39">
        <v>0</v>
      </c>
      <c r="J30" s="39">
        <v>57.9</v>
      </c>
      <c r="K30" s="39">
        <v>120.65</v>
      </c>
      <c r="L30" s="39">
        <v>89.99</v>
      </c>
      <c r="M30" s="39">
        <v>15.7</v>
      </c>
      <c r="N30" s="39">
        <v>7</v>
      </c>
      <c r="O30" s="39">
        <v>2</v>
      </c>
      <c r="P30" s="39">
        <v>1</v>
      </c>
      <c r="Q30" s="39">
        <v>0</v>
      </c>
      <c r="R30" s="40">
        <f t="shared" si="4"/>
        <v>305.83999999999997</v>
      </c>
      <c r="S30" s="40">
        <v>262.7</v>
      </c>
    </row>
    <row r="31" spans="1:19" ht="33" customHeight="1" x14ac:dyDescent="0.2">
      <c r="A31" s="38" t="s">
        <v>15</v>
      </c>
      <c r="B31" s="39" t="s">
        <v>18</v>
      </c>
      <c r="C31" s="39" t="s">
        <v>89</v>
      </c>
      <c r="D31" s="38" t="s">
        <v>51</v>
      </c>
      <c r="E31" s="38" t="s">
        <v>66</v>
      </c>
      <c r="F31" s="38" t="s">
        <v>66</v>
      </c>
      <c r="G31" s="39">
        <v>0</v>
      </c>
      <c r="H31" s="39">
        <v>6.2</v>
      </c>
      <c r="I31" s="39">
        <v>31.99</v>
      </c>
      <c r="J31" s="39">
        <v>0</v>
      </c>
      <c r="K31" s="39">
        <v>83.96</v>
      </c>
      <c r="L31" s="39">
        <v>43.12</v>
      </c>
      <c r="M31" s="39">
        <v>3.94</v>
      </c>
      <c r="N31" s="39">
        <v>1.85</v>
      </c>
      <c r="O31" s="39">
        <v>0</v>
      </c>
      <c r="P31" s="39">
        <v>0</v>
      </c>
      <c r="Q31" s="39">
        <v>0</v>
      </c>
      <c r="R31" s="40">
        <f t="shared" si="4"/>
        <v>171.05999999999997</v>
      </c>
      <c r="S31" s="40">
        <v>173.37</v>
      </c>
    </row>
    <row r="32" spans="1:19" ht="33" customHeight="1" x14ac:dyDescent="0.2">
      <c r="A32" t="s">
        <v>15</v>
      </c>
      <c r="B32" t="s">
        <v>18</v>
      </c>
      <c r="C32" s="39" t="s">
        <v>89</v>
      </c>
      <c r="D32" s="5" t="s">
        <v>52</v>
      </c>
      <c r="E32" s="38" t="s">
        <v>66</v>
      </c>
      <c r="F32" s="5" t="s">
        <v>66</v>
      </c>
      <c r="G32">
        <v>0</v>
      </c>
      <c r="H32">
        <v>2</v>
      </c>
      <c r="I32">
        <v>27</v>
      </c>
      <c r="J32">
        <v>0</v>
      </c>
      <c r="K32">
        <v>74.91</v>
      </c>
      <c r="L32">
        <v>27.67</v>
      </c>
      <c r="M32">
        <v>7.91</v>
      </c>
      <c r="N32">
        <v>0</v>
      </c>
      <c r="O32">
        <v>1</v>
      </c>
      <c r="P32">
        <v>0</v>
      </c>
      <c r="Q32">
        <v>0</v>
      </c>
      <c r="R32" s="40">
        <f t="shared" si="4"/>
        <v>140.48999999999998</v>
      </c>
    </row>
    <row r="33" spans="1:19" ht="33" customHeight="1" x14ac:dyDescent="0.2">
      <c r="A33" t="s">
        <v>15</v>
      </c>
      <c r="B33" t="s">
        <v>18</v>
      </c>
      <c r="C33" s="39" t="s">
        <v>89</v>
      </c>
      <c r="D33" s="5" t="s">
        <v>116</v>
      </c>
      <c r="E33" s="38" t="s">
        <v>66</v>
      </c>
      <c r="F33" s="5" t="s">
        <v>66</v>
      </c>
      <c r="G33">
        <v>0</v>
      </c>
      <c r="H33">
        <v>16.2</v>
      </c>
      <c r="I33">
        <v>17.5</v>
      </c>
      <c r="J33">
        <v>0</v>
      </c>
      <c r="K33">
        <v>39.9</v>
      </c>
      <c r="L33">
        <v>28.6</v>
      </c>
      <c r="M33">
        <v>4</v>
      </c>
      <c r="N33">
        <v>1</v>
      </c>
      <c r="O33">
        <v>5</v>
      </c>
      <c r="P33">
        <v>0</v>
      </c>
      <c r="Q33">
        <v>0</v>
      </c>
      <c r="R33" s="40">
        <f t="shared" si="4"/>
        <v>112.19999999999999</v>
      </c>
    </row>
    <row r="34" spans="1:19" ht="33" customHeight="1" x14ac:dyDescent="0.2">
      <c r="A34" t="s">
        <v>15</v>
      </c>
      <c r="B34" t="s">
        <v>18</v>
      </c>
      <c r="C34" t="s">
        <v>88</v>
      </c>
      <c r="D34" s="5" t="s">
        <v>117</v>
      </c>
      <c r="E34" s="5" t="s">
        <v>119</v>
      </c>
      <c r="F34" s="5" t="s">
        <v>121</v>
      </c>
      <c r="G34">
        <v>0</v>
      </c>
      <c r="H34">
        <v>1</v>
      </c>
      <c r="I34">
        <v>1</v>
      </c>
      <c r="K34">
        <v>2</v>
      </c>
      <c r="L34">
        <v>2.2000000000000002</v>
      </c>
      <c r="M34">
        <v>0.8</v>
      </c>
      <c r="N34">
        <v>0</v>
      </c>
      <c r="O34">
        <v>0</v>
      </c>
      <c r="P34">
        <v>0</v>
      </c>
      <c r="Q34">
        <v>0</v>
      </c>
      <c r="R34" s="40">
        <f t="shared" si="4"/>
        <v>7</v>
      </c>
    </row>
    <row r="35" spans="1:19" ht="33" customHeight="1" x14ac:dyDescent="0.2">
      <c r="A35" t="s">
        <v>15</v>
      </c>
      <c r="B35" t="s">
        <v>18</v>
      </c>
      <c r="C35" s="39" t="s">
        <v>89</v>
      </c>
      <c r="D35" s="5" t="s">
        <v>25</v>
      </c>
      <c r="E35" s="5" t="s">
        <v>118</v>
      </c>
      <c r="F35" s="5" t="s">
        <v>120</v>
      </c>
      <c r="G35">
        <v>0</v>
      </c>
      <c r="H35">
        <v>7.19</v>
      </c>
      <c r="I35">
        <v>50.5</v>
      </c>
      <c r="J35">
        <v>0</v>
      </c>
      <c r="K35">
        <v>108.37</v>
      </c>
      <c r="L35">
        <v>55.61</v>
      </c>
      <c r="M35">
        <v>2.97</v>
      </c>
      <c r="N35">
        <v>1</v>
      </c>
      <c r="O35">
        <v>0</v>
      </c>
      <c r="P35">
        <v>0</v>
      </c>
      <c r="Q35">
        <v>0</v>
      </c>
      <c r="R35" s="40">
        <f t="shared" si="4"/>
        <v>225.64000000000001</v>
      </c>
    </row>
    <row r="36" spans="1:19" ht="33" customHeight="1" x14ac:dyDescent="0.2">
      <c r="A36" s="38" t="s">
        <v>15</v>
      </c>
      <c r="B36" s="39" t="s">
        <v>18</v>
      </c>
      <c r="C36" s="39" t="s">
        <v>89</v>
      </c>
      <c r="D36" s="38" t="s">
        <v>53</v>
      </c>
      <c r="E36" s="38" t="s">
        <v>66</v>
      </c>
      <c r="F36" s="38" t="s">
        <v>66</v>
      </c>
      <c r="G36" s="39">
        <v>0</v>
      </c>
      <c r="H36" s="39">
        <v>3.58</v>
      </c>
      <c r="I36" s="39">
        <v>29.53</v>
      </c>
      <c r="J36" s="39">
        <v>0</v>
      </c>
      <c r="K36" s="39">
        <v>89.98</v>
      </c>
      <c r="L36" s="39">
        <v>34.25</v>
      </c>
      <c r="M36" s="39">
        <v>7.27</v>
      </c>
      <c r="N36" s="39">
        <v>2.0099999999999998</v>
      </c>
      <c r="O36" s="39">
        <v>0</v>
      </c>
      <c r="P36" s="39">
        <v>0</v>
      </c>
      <c r="Q36" s="39">
        <v>0</v>
      </c>
      <c r="R36" s="40">
        <f t="shared" si="4"/>
        <v>166.62</v>
      </c>
      <c r="S36" s="40">
        <v>129.58000000000001</v>
      </c>
    </row>
    <row r="37" spans="1:19" ht="33" customHeight="1" x14ac:dyDescent="0.2">
      <c r="A37" t="s">
        <v>15</v>
      </c>
      <c r="B37" t="s">
        <v>18</v>
      </c>
      <c r="C37" s="39" t="s">
        <v>89</v>
      </c>
      <c r="D37" s="5" t="s">
        <v>54</v>
      </c>
      <c r="E37" s="38" t="s">
        <v>66</v>
      </c>
      <c r="F37" s="5" t="s">
        <v>122</v>
      </c>
      <c r="G37">
        <v>2</v>
      </c>
      <c r="H37">
        <v>10.81</v>
      </c>
      <c r="I37">
        <v>32.58</v>
      </c>
      <c r="J37">
        <v>0</v>
      </c>
      <c r="K37">
        <v>75.27</v>
      </c>
      <c r="L37">
        <v>37.49</v>
      </c>
      <c r="M37">
        <v>1</v>
      </c>
      <c r="N37">
        <v>1</v>
      </c>
      <c r="O37">
        <v>0</v>
      </c>
      <c r="P37">
        <v>0</v>
      </c>
      <c r="Q37">
        <v>0</v>
      </c>
      <c r="R37" s="40">
        <f t="shared" si="4"/>
        <v>160.15</v>
      </c>
    </row>
    <row r="38" spans="1:19" ht="33" customHeight="1" x14ac:dyDescent="0.2">
      <c r="A38" t="s">
        <v>15</v>
      </c>
      <c r="B38" t="s">
        <v>18</v>
      </c>
      <c r="C38" s="39" t="s">
        <v>89</v>
      </c>
      <c r="D38" s="5" t="s">
        <v>23</v>
      </c>
      <c r="E38" s="5" t="s">
        <v>21</v>
      </c>
      <c r="F38" s="5" t="s">
        <v>124</v>
      </c>
      <c r="G38">
        <v>0</v>
      </c>
      <c r="H38">
        <v>1</v>
      </c>
      <c r="I38">
        <v>0</v>
      </c>
      <c r="J38">
        <v>0</v>
      </c>
      <c r="K38">
        <v>25.4</v>
      </c>
      <c r="L38">
        <v>3.6</v>
      </c>
      <c r="M38">
        <v>3.8</v>
      </c>
      <c r="N38">
        <v>0</v>
      </c>
      <c r="O38">
        <v>1</v>
      </c>
      <c r="P38">
        <v>0</v>
      </c>
      <c r="Q38">
        <v>0</v>
      </c>
      <c r="R38" s="40">
        <f t="shared" si="4"/>
        <v>34.799999999999997</v>
      </c>
    </row>
    <row r="39" spans="1:19" ht="33" customHeight="1" x14ac:dyDescent="0.2">
      <c r="A39" t="s">
        <v>15</v>
      </c>
      <c r="B39" t="s">
        <v>18</v>
      </c>
      <c r="D39" s="5" t="s">
        <v>23</v>
      </c>
      <c r="E39" s="5" t="s">
        <v>21</v>
      </c>
      <c r="F39" s="5" t="s">
        <v>126</v>
      </c>
      <c r="G39">
        <v>0</v>
      </c>
      <c r="H39">
        <v>0</v>
      </c>
      <c r="I39">
        <v>0</v>
      </c>
      <c r="J39">
        <v>0</v>
      </c>
      <c r="K39">
        <v>0</v>
      </c>
      <c r="L39">
        <v>3</v>
      </c>
      <c r="M39">
        <v>0</v>
      </c>
      <c r="N39">
        <v>0</v>
      </c>
      <c r="O39">
        <v>0</v>
      </c>
      <c r="P39">
        <v>0</v>
      </c>
      <c r="Q39">
        <v>0</v>
      </c>
      <c r="R39" s="40">
        <f t="shared" si="4"/>
        <v>3</v>
      </c>
    </row>
    <row r="40" spans="1:19" ht="33" customHeight="1" x14ac:dyDescent="0.2">
      <c r="A40" s="38" t="s">
        <v>15</v>
      </c>
      <c r="B40" s="39" t="s">
        <v>18</v>
      </c>
      <c r="C40" s="39" t="s">
        <v>89</v>
      </c>
      <c r="D40" s="38" t="s">
        <v>23</v>
      </c>
      <c r="E40" s="38" t="s">
        <v>90</v>
      </c>
      <c r="F40" s="38" t="s">
        <v>66</v>
      </c>
      <c r="G40" s="39">
        <v>1</v>
      </c>
      <c r="H40" s="39">
        <v>0</v>
      </c>
      <c r="I40" s="39">
        <v>0</v>
      </c>
      <c r="J40" s="39">
        <v>0</v>
      </c>
      <c r="K40" s="39">
        <v>1</v>
      </c>
      <c r="L40" s="39">
        <v>3</v>
      </c>
      <c r="M40" s="39">
        <v>3</v>
      </c>
      <c r="N40" s="39">
        <v>1</v>
      </c>
      <c r="O40" s="39">
        <v>0</v>
      </c>
      <c r="P40" s="39">
        <v>0</v>
      </c>
      <c r="Q40" s="39">
        <v>0</v>
      </c>
      <c r="R40" s="40">
        <f t="shared" si="4"/>
        <v>9</v>
      </c>
      <c r="S40" s="40">
        <v>11</v>
      </c>
    </row>
    <row r="41" spans="1:19" ht="33" customHeight="1" x14ac:dyDescent="0.2">
      <c r="A41" t="s">
        <v>15</v>
      </c>
      <c r="B41" t="s">
        <v>18</v>
      </c>
      <c r="C41" s="39" t="s">
        <v>89</v>
      </c>
      <c r="D41" s="5" t="s">
        <v>123</v>
      </c>
      <c r="E41" s="38" t="s">
        <v>66</v>
      </c>
      <c r="F41" s="5" t="s">
        <v>125</v>
      </c>
      <c r="G41">
        <v>0</v>
      </c>
      <c r="H41">
        <v>0</v>
      </c>
      <c r="I41">
        <v>29</v>
      </c>
      <c r="J41">
        <v>0</v>
      </c>
      <c r="K41">
        <v>40</v>
      </c>
      <c r="L41">
        <v>22.7</v>
      </c>
      <c r="M41">
        <v>1</v>
      </c>
      <c r="N41">
        <v>1</v>
      </c>
      <c r="O41">
        <v>0</v>
      </c>
      <c r="P41">
        <v>0</v>
      </c>
      <c r="Q41">
        <v>0</v>
      </c>
      <c r="R41" s="40">
        <f t="shared" si="4"/>
        <v>93.7</v>
      </c>
    </row>
    <row r="42" spans="1:19" ht="33" customHeight="1" x14ac:dyDescent="0.2">
      <c r="A42" s="38" t="s">
        <v>15</v>
      </c>
      <c r="B42" s="39" t="s">
        <v>18</v>
      </c>
      <c r="C42" s="39" t="s">
        <v>88</v>
      </c>
      <c r="D42" s="38" t="s">
        <v>24</v>
      </c>
      <c r="E42" s="38" t="s">
        <v>66</v>
      </c>
      <c r="F42" s="38" t="s">
        <v>91</v>
      </c>
      <c r="G42" s="39">
        <v>3</v>
      </c>
      <c r="H42" s="39">
        <v>13.63</v>
      </c>
      <c r="I42" s="39">
        <v>52.35</v>
      </c>
      <c r="J42" s="39">
        <v>0</v>
      </c>
      <c r="K42" s="39">
        <v>91.26</v>
      </c>
      <c r="L42" s="39">
        <v>58.14</v>
      </c>
      <c r="M42" s="39">
        <v>16.16</v>
      </c>
      <c r="N42" s="39">
        <v>1</v>
      </c>
      <c r="O42" s="39">
        <v>1</v>
      </c>
      <c r="P42" s="39">
        <v>0</v>
      </c>
      <c r="Q42" s="39">
        <v>0</v>
      </c>
      <c r="R42" s="40">
        <f t="shared" si="4"/>
        <v>236.54</v>
      </c>
      <c r="S42" s="40">
        <v>256</v>
      </c>
    </row>
    <row r="43" spans="1:19" ht="33" customHeight="1" x14ac:dyDescent="0.2">
      <c r="A43" t="s">
        <v>15</v>
      </c>
      <c r="B43" t="s">
        <v>18</v>
      </c>
      <c r="D43" s="5" t="s">
        <v>127</v>
      </c>
      <c r="E43" s="5" t="s">
        <v>129</v>
      </c>
      <c r="F43" s="5" t="s">
        <v>130</v>
      </c>
      <c r="G43">
        <v>0</v>
      </c>
      <c r="H43">
        <v>0</v>
      </c>
      <c r="I43">
        <v>0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 s="40">
        <f t="shared" si="4"/>
        <v>1</v>
      </c>
    </row>
    <row r="44" spans="1:19" ht="33" customHeight="1" x14ac:dyDescent="0.2">
      <c r="A44" t="s">
        <v>15</v>
      </c>
      <c r="B44" t="s">
        <v>18</v>
      </c>
      <c r="D44" s="5" t="s">
        <v>128</v>
      </c>
      <c r="E44" s="38" t="s">
        <v>66</v>
      </c>
      <c r="F44" s="5" t="s">
        <v>131</v>
      </c>
      <c r="G44">
        <v>12</v>
      </c>
      <c r="H44">
        <v>0</v>
      </c>
      <c r="I44">
        <v>0</v>
      </c>
      <c r="J44">
        <v>0</v>
      </c>
      <c r="K44">
        <v>0</v>
      </c>
      <c r="L44">
        <v>10.199999999999999</v>
      </c>
      <c r="M44">
        <v>1.8</v>
      </c>
      <c r="N44">
        <v>0</v>
      </c>
      <c r="O44">
        <v>0</v>
      </c>
      <c r="P44">
        <v>0</v>
      </c>
      <c r="Q44">
        <v>0</v>
      </c>
      <c r="R44" s="40">
        <f t="shared" si="4"/>
        <v>24</v>
      </c>
    </row>
    <row r="45" spans="1:19" ht="33" customHeight="1" x14ac:dyDescent="0.2">
      <c r="A45" s="38" t="s">
        <v>15</v>
      </c>
      <c r="B45" s="39" t="s">
        <v>18</v>
      </c>
      <c r="C45" s="39" t="s">
        <v>89</v>
      </c>
      <c r="D45" s="38" t="s">
        <v>55</v>
      </c>
      <c r="E45" s="38" t="s">
        <v>66</v>
      </c>
      <c r="F45" s="38" t="s">
        <v>66</v>
      </c>
      <c r="G45" s="39">
        <v>4</v>
      </c>
      <c r="H45" s="39">
        <v>4.8</v>
      </c>
      <c r="I45" s="39">
        <v>3.5</v>
      </c>
      <c r="J45" s="39">
        <v>0</v>
      </c>
      <c r="K45" s="39">
        <v>28.8</v>
      </c>
      <c r="L45" s="39">
        <v>5.8</v>
      </c>
      <c r="M45" s="39">
        <v>2.4</v>
      </c>
      <c r="N45" s="39">
        <v>0.8</v>
      </c>
      <c r="O45" s="39">
        <v>0</v>
      </c>
      <c r="P45" s="39">
        <v>0</v>
      </c>
      <c r="Q45" s="39">
        <v>0</v>
      </c>
      <c r="R45" s="40">
        <f t="shared" si="4"/>
        <v>50.099999999999994</v>
      </c>
      <c r="S45" s="40">
        <v>54</v>
      </c>
    </row>
    <row r="46" spans="1:19" ht="33" customHeight="1" x14ac:dyDescent="0.2">
      <c r="A46" t="s">
        <v>15</v>
      </c>
      <c r="B46" t="s">
        <v>18</v>
      </c>
      <c r="C46" t="s">
        <v>88</v>
      </c>
      <c r="D46" s="5" t="s">
        <v>56</v>
      </c>
      <c r="E46" s="38" t="s">
        <v>66</v>
      </c>
      <c r="F46" s="5" t="s">
        <v>66</v>
      </c>
      <c r="G46">
        <v>0</v>
      </c>
      <c r="H46">
        <v>3.8</v>
      </c>
      <c r="I46">
        <v>15</v>
      </c>
      <c r="J46">
        <v>0</v>
      </c>
      <c r="K46">
        <v>36.96</v>
      </c>
      <c r="L46">
        <v>34.200000000000003</v>
      </c>
      <c r="M46">
        <v>6</v>
      </c>
      <c r="N46">
        <v>1.49</v>
      </c>
      <c r="O46">
        <v>2</v>
      </c>
      <c r="P46">
        <v>0</v>
      </c>
      <c r="Q46">
        <v>0</v>
      </c>
      <c r="R46" s="40">
        <f t="shared" ref="R46:R77" si="5">SUM(G46:Q46)</f>
        <v>99.45</v>
      </c>
    </row>
    <row r="47" spans="1:19" ht="33" customHeight="1" x14ac:dyDescent="0.2">
      <c r="A47" t="s">
        <v>15</v>
      </c>
      <c r="B47" t="s">
        <v>18</v>
      </c>
      <c r="C47" t="s">
        <v>88</v>
      </c>
      <c r="D47" s="5" t="s">
        <v>132</v>
      </c>
      <c r="E47" s="5" t="s">
        <v>147</v>
      </c>
      <c r="F47" s="5" t="s">
        <v>121</v>
      </c>
      <c r="G47">
        <v>0</v>
      </c>
      <c r="H47">
        <v>3.4</v>
      </c>
      <c r="I47">
        <v>0</v>
      </c>
      <c r="J47">
        <v>2.8</v>
      </c>
      <c r="K47">
        <v>8.3000000000000007</v>
      </c>
      <c r="L47">
        <v>10.199999999999999</v>
      </c>
      <c r="M47">
        <v>1</v>
      </c>
      <c r="N47">
        <v>3.9</v>
      </c>
      <c r="O47">
        <v>1</v>
      </c>
      <c r="P47">
        <v>0</v>
      </c>
      <c r="Q47">
        <v>0</v>
      </c>
      <c r="R47" s="40">
        <f t="shared" si="5"/>
        <v>30.599999999999998</v>
      </c>
    </row>
    <row r="48" spans="1:19" ht="33" customHeight="1" x14ac:dyDescent="0.2">
      <c r="A48" t="s">
        <v>15</v>
      </c>
      <c r="B48" t="s">
        <v>18</v>
      </c>
      <c r="C48" s="39" t="s">
        <v>89</v>
      </c>
      <c r="D48" s="5" t="s">
        <v>133</v>
      </c>
      <c r="E48" s="38" t="s">
        <v>66</v>
      </c>
      <c r="F48" s="5" t="s">
        <v>66</v>
      </c>
      <c r="G48">
        <v>0</v>
      </c>
      <c r="H48">
        <v>4.4000000000000004</v>
      </c>
      <c r="I48">
        <v>32.17</v>
      </c>
      <c r="J48">
        <v>2.8</v>
      </c>
      <c r="K48">
        <v>54.5</v>
      </c>
      <c r="L48">
        <v>58.94</v>
      </c>
      <c r="M48">
        <v>12.7</v>
      </c>
      <c r="N48">
        <v>4</v>
      </c>
      <c r="O48">
        <v>2.21</v>
      </c>
      <c r="P48">
        <v>0</v>
      </c>
      <c r="Q48">
        <v>0</v>
      </c>
      <c r="R48" s="40">
        <f t="shared" si="5"/>
        <v>171.72</v>
      </c>
    </row>
    <row r="49" spans="1:18" ht="33" customHeight="1" x14ac:dyDescent="0.2">
      <c r="A49" t="s">
        <v>15</v>
      </c>
      <c r="B49" t="s">
        <v>18</v>
      </c>
      <c r="C49" s="39" t="s">
        <v>89</v>
      </c>
      <c r="D49" s="5" t="s">
        <v>134</v>
      </c>
      <c r="E49" s="38" t="s">
        <v>66</v>
      </c>
      <c r="F49" s="5" t="s">
        <v>66</v>
      </c>
      <c r="G49">
        <v>1</v>
      </c>
      <c r="H49">
        <v>5.65</v>
      </c>
      <c r="I49">
        <v>21.4</v>
      </c>
      <c r="J49">
        <v>0</v>
      </c>
      <c r="K49">
        <v>44.21</v>
      </c>
      <c r="L49">
        <v>31.32</v>
      </c>
      <c r="M49">
        <v>7.2</v>
      </c>
      <c r="N49">
        <v>3</v>
      </c>
      <c r="O49">
        <v>1</v>
      </c>
      <c r="P49">
        <v>0</v>
      </c>
      <c r="Q49">
        <v>0</v>
      </c>
      <c r="R49" s="40">
        <f t="shared" si="5"/>
        <v>114.77999999999999</v>
      </c>
    </row>
    <row r="50" spans="1:18" ht="33" customHeight="1" x14ac:dyDescent="0.2">
      <c r="A50" t="s">
        <v>15</v>
      </c>
      <c r="B50" t="s">
        <v>18</v>
      </c>
      <c r="C50" s="39" t="s">
        <v>89</v>
      </c>
      <c r="D50" s="5" t="s">
        <v>135</v>
      </c>
      <c r="E50" s="38" t="s">
        <v>66</v>
      </c>
      <c r="F50" s="5" t="s">
        <v>66</v>
      </c>
      <c r="G50">
        <v>0</v>
      </c>
      <c r="H50">
        <v>0</v>
      </c>
      <c r="I50">
        <v>20.2</v>
      </c>
      <c r="J50">
        <v>0</v>
      </c>
      <c r="K50">
        <v>20.399999999999999</v>
      </c>
      <c r="L50">
        <v>28.14</v>
      </c>
      <c r="M50">
        <v>1.8</v>
      </c>
      <c r="N50">
        <v>1</v>
      </c>
      <c r="O50">
        <v>0</v>
      </c>
      <c r="P50">
        <v>0</v>
      </c>
      <c r="Q50">
        <v>0</v>
      </c>
      <c r="R50" s="40">
        <f t="shared" si="5"/>
        <v>71.539999999999992</v>
      </c>
    </row>
    <row r="51" spans="1:18" ht="33" customHeight="1" x14ac:dyDescent="0.2">
      <c r="A51" t="s">
        <v>15</v>
      </c>
      <c r="B51" t="s">
        <v>18</v>
      </c>
      <c r="C51" s="39" t="s">
        <v>89</v>
      </c>
      <c r="D51" s="5" t="s">
        <v>136</v>
      </c>
      <c r="E51" s="38" t="s">
        <v>66</v>
      </c>
      <c r="F51" s="5" t="s">
        <v>66</v>
      </c>
      <c r="G51">
        <v>0</v>
      </c>
      <c r="H51">
        <v>5.6</v>
      </c>
      <c r="I51">
        <v>19</v>
      </c>
      <c r="J51">
        <v>0</v>
      </c>
      <c r="K51">
        <v>31.61</v>
      </c>
      <c r="L51">
        <v>26.46</v>
      </c>
      <c r="M51">
        <v>7.67</v>
      </c>
      <c r="N51">
        <v>0</v>
      </c>
      <c r="O51">
        <v>1</v>
      </c>
      <c r="P51">
        <v>0</v>
      </c>
      <c r="Q51">
        <v>0</v>
      </c>
      <c r="R51" s="40">
        <f t="shared" si="5"/>
        <v>91.34</v>
      </c>
    </row>
    <row r="52" spans="1:18" ht="33" customHeight="1" x14ac:dyDescent="0.2">
      <c r="A52" t="s">
        <v>15</v>
      </c>
      <c r="B52" t="s">
        <v>18</v>
      </c>
      <c r="C52" s="39" t="s">
        <v>89</v>
      </c>
      <c r="D52" s="5" t="s">
        <v>137</v>
      </c>
      <c r="E52" s="38" t="s">
        <v>66</v>
      </c>
      <c r="F52" s="5" t="s">
        <v>125</v>
      </c>
      <c r="G52">
        <v>0</v>
      </c>
      <c r="H52">
        <v>2</v>
      </c>
      <c r="I52">
        <v>13.8</v>
      </c>
      <c r="J52">
        <v>0</v>
      </c>
      <c r="K52">
        <v>43</v>
      </c>
      <c r="L52">
        <v>24.8</v>
      </c>
      <c r="M52">
        <v>2.64</v>
      </c>
      <c r="N52">
        <v>1</v>
      </c>
      <c r="O52">
        <v>0</v>
      </c>
      <c r="P52">
        <v>0</v>
      </c>
      <c r="Q52">
        <v>0</v>
      </c>
      <c r="R52" s="40">
        <f t="shared" si="5"/>
        <v>87.24</v>
      </c>
    </row>
    <row r="53" spans="1:18" ht="33" customHeight="1" x14ac:dyDescent="0.2">
      <c r="A53" t="s">
        <v>15</v>
      </c>
      <c r="B53" t="s">
        <v>18</v>
      </c>
      <c r="C53" s="39" t="s">
        <v>89</v>
      </c>
      <c r="D53" s="5" t="s">
        <v>138</v>
      </c>
      <c r="E53" s="38" t="s">
        <v>66</v>
      </c>
      <c r="F53" s="5" t="s">
        <v>150</v>
      </c>
      <c r="G53">
        <v>0</v>
      </c>
      <c r="H53">
        <v>0</v>
      </c>
      <c r="I53">
        <v>0</v>
      </c>
      <c r="J53">
        <v>0</v>
      </c>
      <c r="K53">
        <v>40.159999999999997</v>
      </c>
      <c r="L53">
        <v>9.33</v>
      </c>
      <c r="M53">
        <v>4</v>
      </c>
      <c r="N53">
        <v>1.7</v>
      </c>
      <c r="O53">
        <v>0</v>
      </c>
      <c r="P53">
        <v>0</v>
      </c>
      <c r="Q53">
        <v>0</v>
      </c>
      <c r="R53" s="40">
        <f t="shared" si="5"/>
        <v>55.19</v>
      </c>
    </row>
    <row r="54" spans="1:18" ht="33" customHeight="1" x14ac:dyDescent="0.2">
      <c r="A54" t="s">
        <v>15</v>
      </c>
      <c r="B54" t="s">
        <v>18</v>
      </c>
      <c r="C54" t="s">
        <v>88</v>
      </c>
      <c r="D54" s="5" t="s">
        <v>139</v>
      </c>
      <c r="E54" s="38" t="s">
        <v>66</v>
      </c>
      <c r="F54" s="5" t="s">
        <v>66</v>
      </c>
      <c r="G54">
        <v>2.64</v>
      </c>
      <c r="H54">
        <v>0</v>
      </c>
      <c r="I54">
        <v>6.2</v>
      </c>
      <c r="J54">
        <v>0</v>
      </c>
      <c r="K54">
        <v>16.739999999999998</v>
      </c>
      <c r="L54">
        <v>8.9</v>
      </c>
      <c r="M54">
        <v>2.4</v>
      </c>
      <c r="N54">
        <v>0</v>
      </c>
      <c r="O54">
        <v>0</v>
      </c>
      <c r="P54">
        <v>0</v>
      </c>
      <c r="Q54">
        <v>0</v>
      </c>
      <c r="R54" s="40">
        <f t="shared" si="5"/>
        <v>36.879999999999995</v>
      </c>
    </row>
    <row r="55" spans="1:18" ht="33" customHeight="1" x14ac:dyDescent="0.2">
      <c r="A55" t="s">
        <v>15</v>
      </c>
      <c r="B55" t="s">
        <v>18</v>
      </c>
      <c r="C55" s="39" t="s">
        <v>89</v>
      </c>
      <c r="D55" s="5" t="s">
        <v>57</v>
      </c>
      <c r="E55" s="38" t="s">
        <v>66</v>
      </c>
      <c r="F55" s="5" t="s">
        <v>66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2</v>
      </c>
      <c r="P55">
        <v>0</v>
      </c>
      <c r="Q55">
        <v>0</v>
      </c>
      <c r="R55" s="40">
        <f t="shared" si="5"/>
        <v>2</v>
      </c>
    </row>
    <row r="56" spans="1:18" ht="33" customHeight="1" x14ac:dyDescent="0.2">
      <c r="A56" t="s">
        <v>15</v>
      </c>
      <c r="B56" t="s">
        <v>18</v>
      </c>
      <c r="C56" t="s">
        <v>88</v>
      </c>
      <c r="D56" s="5" t="s">
        <v>140</v>
      </c>
      <c r="E56" s="38" t="s">
        <v>66</v>
      </c>
      <c r="F56" s="5" t="s">
        <v>73</v>
      </c>
      <c r="G56">
        <v>0</v>
      </c>
      <c r="H56">
        <v>0</v>
      </c>
      <c r="I56">
        <v>12.28</v>
      </c>
      <c r="J56">
        <v>0</v>
      </c>
      <c r="K56">
        <v>27.09</v>
      </c>
      <c r="L56">
        <v>17.41</v>
      </c>
      <c r="M56">
        <v>1.8</v>
      </c>
      <c r="N56">
        <v>1</v>
      </c>
      <c r="O56">
        <v>0</v>
      </c>
      <c r="P56">
        <v>0</v>
      </c>
      <c r="Q56">
        <v>0</v>
      </c>
      <c r="R56" s="40">
        <f t="shared" si="5"/>
        <v>59.58</v>
      </c>
    </row>
    <row r="57" spans="1:18" ht="33" customHeight="1" x14ac:dyDescent="0.2">
      <c r="A57" t="s">
        <v>15</v>
      </c>
      <c r="B57" t="s">
        <v>18</v>
      </c>
      <c r="C57" s="39" t="s">
        <v>89</v>
      </c>
      <c r="D57" s="5" t="s">
        <v>141</v>
      </c>
      <c r="E57" s="5" t="s">
        <v>148</v>
      </c>
      <c r="F57" s="5" t="s">
        <v>151</v>
      </c>
      <c r="G57">
        <v>0</v>
      </c>
      <c r="H57">
        <v>2</v>
      </c>
      <c r="I57">
        <v>33</v>
      </c>
      <c r="J57">
        <v>0</v>
      </c>
      <c r="K57">
        <v>47</v>
      </c>
      <c r="L57">
        <v>80</v>
      </c>
      <c r="M57">
        <v>13.5</v>
      </c>
      <c r="N57">
        <v>2</v>
      </c>
      <c r="O57">
        <v>3</v>
      </c>
      <c r="P57">
        <v>0</v>
      </c>
      <c r="Q57">
        <v>0</v>
      </c>
      <c r="R57" s="40">
        <f t="shared" si="5"/>
        <v>180.5</v>
      </c>
    </row>
    <row r="58" spans="1:18" ht="33" customHeight="1" x14ac:dyDescent="0.2">
      <c r="A58" t="s">
        <v>15</v>
      </c>
      <c r="B58" t="s">
        <v>18</v>
      </c>
      <c r="C58" s="39" t="s">
        <v>89</v>
      </c>
      <c r="D58" s="5" t="s">
        <v>142</v>
      </c>
      <c r="E58" s="38" t="s">
        <v>66</v>
      </c>
      <c r="F58" s="5" t="s">
        <v>66</v>
      </c>
      <c r="G58">
        <v>1.58</v>
      </c>
      <c r="H58">
        <v>16.14</v>
      </c>
      <c r="I58">
        <v>94.44</v>
      </c>
      <c r="J58">
        <v>0</v>
      </c>
      <c r="K58">
        <v>186.05</v>
      </c>
      <c r="L58">
        <v>95.23</v>
      </c>
      <c r="M58">
        <v>27.84</v>
      </c>
      <c r="N58">
        <v>10.72</v>
      </c>
      <c r="O58">
        <v>0</v>
      </c>
      <c r="P58">
        <v>0</v>
      </c>
      <c r="Q58">
        <v>0</v>
      </c>
      <c r="R58" s="40">
        <f t="shared" si="5"/>
        <v>432.00000000000006</v>
      </c>
    </row>
    <row r="59" spans="1:18" ht="33" customHeight="1" x14ac:dyDescent="0.2">
      <c r="A59" t="s">
        <v>15</v>
      </c>
      <c r="B59" t="s">
        <v>18</v>
      </c>
      <c r="C59" s="39" t="s">
        <v>89</v>
      </c>
      <c r="D59" s="5" t="s">
        <v>143</v>
      </c>
      <c r="E59" s="38" t="s">
        <v>66</v>
      </c>
      <c r="F59" s="5" t="s">
        <v>152</v>
      </c>
      <c r="G59">
        <v>0</v>
      </c>
      <c r="H59">
        <v>1.6</v>
      </c>
      <c r="I59">
        <v>27.84</v>
      </c>
      <c r="J59">
        <v>7</v>
      </c>
      <c r="K59">
        <v>62.33</v>
      </c>
      <c r="L59">
        <v>31.83</v>
      </c>
      <c r="M59">
        <v>6.36</v>
      </c>
      <c r="N59">
        <v>1</v>
      </c>
      <c r="O59">
        <v>1</v>
      </c>
      <c r="P59">
        <v>0</v>
      </c>
      <c r="Q59">
        <v>0</v>
      </c>
      <c r="R59" s="40">
        <f t="shared" si="5"/>
        <v>138.96</v>
      </c>
    </row>
    <row r="60" spans="1:18" ht="33" customHeight="1" x14ac:dyDescent="0.2">
      <c r="A60" t="s">
        <v>15</v>
      </c>
      <c r="B60" t="s">
        <v>18</v>
      </c>
      <c r="C60" s="39" t="s">
        <v>89</v>
      </c>
      <c r="D60" s="5" t="s">
        <v>58</v>
      </c>
      <c r="E60" s="38" t="s">
        <v>66</v>
      </c>
      <c r="F60" s="5" t="s">
        <v>66</v>
      </c>
      <c r="G60">
        <v>1</v>
      </c>
      <c r="H60">
        <v>10</v>
      </c>
      <c r="I60">
        <v>62</v>
      </c>
      <c r="J60">
        <v>0</v>
      </c>
      <c r="K60">
        <v>157</v>
      </c>
      <c r="L60">
        <v>56</v>
      </c>
      <c r="M60">
        <v>10</v>
      </c>
      <c r="N60">
        <v>2</v>
      </c>
      <c r="O60">
        <v>0</v>
      </c>
      <c r="P60">
        <v>0</v>
      </c>
      <c r="Q60">
        <v>0</v>
      </c>
      <c r="R60" s="40">
        <f t="shared" si="5"/>
        <v>298</v>
      </c>
    </row>
    <row r="61" spans="1:18" ht="33" customHeight="1" x14ac:dyDescent="0.2">
      <c r="A61" t="s">
        <v>15</v>
      </c>
      <c r="B61" t="s">
        <v>18</v>
      </c>
      <c r="C61" s="39" t="s">
        <v>89</v>
      </c>
      <c r="D61" s="5" t="s">
        <v>144</v>
      </c>
      <c r="E61" s="38" t="s">
        <v>66</v>
      </c>
      <c r="F61" s="5" t="s">
        <v>71</v>
      </c>
      <c r="G61">
        <v>0</v>
      </c>
      <c r="H61">
        <v>6.68</v>
      </c>
      <c r="I61">
        <v>30.84</v>
      </c>
      <c r="J61">
        <v>0</v>
      </c>
      <c r="K61">
        <v>67.33</v>
      </c>
      <c r="L61">
        <v>43.87</v>
      </c>
      <c r="M61">
        <v>3.8</v>
      </c>
      <c r="N61">
        <v>2.9</v>
      </c>
      <c r="O61">
        <v>0</v>
      </c>
      <c r="P61">
        <v>0</v>
      </c>
      <c r="Q61">
        <v>0</v>
      </c>
      <c r="R61" s="40">
        <f t="shared" si="5"/>
        <v>155.42000000000002</v>
      </c>
    </row>
    <row r="62" spans="1:18" ht="33" customHeight="1" x14ac:dyDescent="0.2">
      <c r="A62" t="s">
        <v>15</v>
      </c>
      <c r="B62" t="s">
        <v>18</v>
      </c>
      <c r="C62" t="s">
        <v>88</v>
      </c>
      <c r="D62" s="5" t="s">
        <v>145</v>
      </c>
      <c r="E62" s="5" t="s">
        <v>149</v>
      </c>
      <c r="F62" s="5" t="s">
        <v>153</v>
      </c>
      <c r="G62">
        <v>0</v>
      </c>
      <c r="H62">
        <v>0</v>
      </c>
      <c r="I62">
        <v>0</v>
      </c>
      <c r="J62">
        <v>0.4</v>
      </c>
      <c r="K62">
        <v>1.2</v>
      </c>
      <c r="L62">
        <v>0</v>
      </c>
      <c r="M62">
        <v>0.2</v>
      </c>
      <c r="N62">
        <v>0</v>
      </c>
      <c r="O62">
        <v>0</v>
      </c>
      <c r="P62">
        <v>0</v>
      </c>
      <c r="Q62">
        <v>0</v>
      </c>
      <c r="R62" s="40">
        <f t="shared" si="5"/>
        <v>1.8</v>
      </c>
    </row>
    <row r="63" spans="1:18" ht="33" customHeight="1" x14ac:dyDescent="0.2">
      <c r="A63" t="s">
        <v>15</v>
      </c>
      <c r="B63" t="s">
        <v>18</v>
      </c>
      <c r="C63" t="s">
        <v>88</v>
      </c>
      <c r="D63" s="5" t="s">
        <v>59</v>
      </c>
      <c r="E63" s="38" t="s">
        <v>66</v>
      </c>
      <c r="F63" s="5" t="s">
        <v>73</v>
      </c>
      <c r="G63">
        <v>0</v>
      </c>
      <c r="H63">
        <v>4.08</v>
      </c>
      <c r="I63">
        <v>26</v>
      </c>
      <c r="J63">
        <v>0</v>
      </c>
      <c r="K63">
        <v>47</v>
      </c>
      <c r="L63">
        <v>30</v>
      </c>
      <c r="M63">
        <v>3</v>
      </c>
      <c r="N63">
        <v>1</v>
      </c>
      <c r="O63">
        <v>1</v>
      </c>
      <c r="P63">
        <v>0</v>
      </c>
      <c r="Q63">
        <v>0</v>
      </c>
      <c r="R63" s="40">
        <f t="shared" si="5"/>
        <v>112.08</v>
      </c>
    </row>
    <row r="64" spans="1:18" ht="33" customHeight="1" x14ac:dyDescent="0.2">
      <c r="A64" t="s">
        <v>15</v>
      </c>
      <c r="B64" t="s">
        <v>18</v>
      </c>
      <c r="C64" t="s">
        <v>88</v>
      </c>
      <c r="D64" s="5" t="s">
        <v>146</v>
      </c>
      <c r="E64" s="38" t="s">
        <v>66</v>
      </c>
      <c r="F64" s="5" t="s">
        <v>66</v>
      </c>
      <c r="G64">
        <v>0</v>
      </c>
      <c r="H64">
        <v>3.6</v>
      </c>
      <c r="I64">
        <v>18.97</v>
      </c>
      <c r="J64">
        <v>0</v>
      </c>
      <c r="K64">
        <v>51.19</v>
      </c>
      <c r="L64">
        <v>28.4</v>
      </c>
      <c r="M64">
        <v>6</v>
      </c>
      <c r="N64">
        <v>1</v>
      </c>
      <c r="O64">
        <v>0</v>
      </c>
      <c r="P64">
        <v>0</v>
      </c>
      <c r="Q64">
        <v>0</v>
      </c>
      <c r="R64" s="40">
        <f t="shared" si="5"/>
        <v>109.16</v>
      </c>
    </row>
    <row r="65" spans="1:19" ht="33" customHeight="1" x14ac:dyDescent="0.2">
      <c r="A65" s="38" t="s">
        <v>15</v>
      </c>
      <c r="B65" s="39" t="s">
        <v>18</v>
      </c>
      <c r="C65" s="39" t="s">
        <v>89</v>
      </c>
      <c r="D65" s="38" t="s">
        <v>19</v>
      </c>
      <c r="E65" s="38" t="s">
        <v>66</v>
      </c>
      <c r="F65" s="38" t="s">
        <v>66</v>
      </c>
      <c r="G65" s="39">
        <v>0</v>
      </c>
      <c r="H65" s="39">
        <v>0</v>
      </c>
      <c r="I65" s="39">
        <v>13</v>
      </c>
      <c r="J65" s="39">
        <v>0</v>
      </c>
      <c r="K65" s="39">
        <v>8.9</v>
      </c>
      <c r="L65" s="39">
        <v>10.3</v>
      </c>
      <c r="M65" s="39">
        <v>2.6</v>
      </c>
      <c r="N65" s="39">
        <v>2</v>
      </c>
      <c r="O65" s="39">
        <v>2</v>
      </c>
      <c r="P65" s="39">
        <v>1</v>
      </c>
      <c r="Q65" s="39">
        <v>0</v>
      </c>
      <c r="R65" s="40">
        <f t="shared" si="5"/>
        <v>39.800000000000004</v>
      </c>
      <c r="S65" s="40">
        <v>41.04</v>
      </c>
    </row>
    <row r="66" spans="1:19" ht="33" customHeight="1" x14ac:dyDescent="0.2">
      <c r="A66" t="s">
        <v>15</v>
      </c>
      <c r="B66" t="s">
        <v>46</v>
      </c>
      <c r="D66" s="5" t="s">
        <v>154</v>
      </c>
      <c r="E66" s="5" t="s">
        <v>154</v>
      </c>
      <c r="F66" s="5" t="s">
        <v>160</v>
      </c>
      <c r="G66">
        <v>0</v>
      </c>
      <c r="H66">
        <v>0</v>
      </c>
      <c r="I66">
        <v>4</v>
      </c>
      <c r="J66">
        <v>0</v>
      </c>
      <c r="K66">
        <v>3</v>
      </c>
      <c r="L66">
        <v>0</v>
      </c>
      <c r="M66">
        <v>1</v>
      </c>
      <c r="N66">
        <v>0</v>
      </c>
      <c r="O66">
        <v>0</v>
      </c>
      <c r="P66">
        <v>1</v>
      </c>
      <c r="Q66">
        <v>0</v>
      </c>
      <c r="R66" s="40">
        <f t="shared" si="5"/>
        <v>9</v>
      </c>
    </row>
    <row r="67" spans="1:19" ht="33" customHeight="1" x14ac:dyDescent="0.2">
      <c r="A67" t="s">
        <v>15</v>
      </c>
      <c r="B67" t="s">
        <v>46</v>
      </c>
      <c r="C67" t="s">
        <v>88</v>
      </c>
      <c r="D67" s="5" t="s">
        <v>155</v>
      </c>
      <c r="E67" s="38" t="s">
        <v>66</v>
      </c>
      <c r="F67" s="38" t="s">
        <v>66</v>
      </c>
      <c r="G67">
        <v>0</v>
      </c>
      <c r="H67">
        <v>0</v>
      </c>
      <c r="I67">
        <v>0</v>
      </c>
      <c r="J67">
        <v>0</v>
      </c>
      <c r="K67">
        <v>1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 s="40">
        <f t="shared" si="5"/>
        <v>1</v>
      </c>
    </row>
    <row r="68" spans="1:19" ht="33" customHeight="1" x14ac:dyDescent="0.2">
      <c r="A68" t="s">
        <v>15</v>
      </c>
      <c r="B68" t="s">
        <v>46</v>
      </c>
      <c r="D68" s="5" t="s">
        <v>156</v>
      </c>
      <c r="E68" s="38" t="s">
        <v>66</v>
      </c>
      <c r="F68" s="38" t="s">
        <v>66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2.5</v>
      </c>
      <c r="O68">
        <v>0</v>
      </c>
      <c r="P68">
        <v>0</v>
      </c>
      <c r="Q68">
        <v>0</v>
      </c>
      <c r="R68" s="40">
        <f t="shared" si="5"/>
        <v>3.5</v>
      </c>
    </row>
    <row r="69" spans="1:19" ht="33" customHeight="1" x14ac:dyDescent="0.2">
      <c r="A69" t="s">
        <v>16</v>
      </c>
      <c r="B69" t="s">
        <v>18</v>
      </c>
      <c r="C69" s="39" t="s">
        <v>89</v>
      </c>
      <c r="D69" s="5" t="s">
        <v>157</v>
      </c>
      <c r="E69" s="38" t="s">
        <v>66</v>
      </c>
      <c r="F69" s="38" t="s">
        <v>66</v>
      </c>
      <c r="G69">
        <v>0</v>
      </c>
      <c r="H69">
        <v>4</v>
      </c>
      <c r="I69">
        <v>28.5</v>
      </c>
      <c r="J69">
        <v>0</v>
      </c>
      <c r="K69">
        <v>44.38</v>
      </c>
      <c r="L69">
        <v>31.81</v>
      </c>
      <c r="M69">
        <v>6.9</v>
      </c>
      <c r="N69">
        <v>1</v>
      </c>
      <c r="O69">
        <v>0</v>
      </c>
      <c r="P69">
        <v>0</v>
      </c>
      <c r="Q69">
        <v>0</v>
      </c>
      <c r="R69" s="40">
        <f t="shared" si="5"/>
        <v>116.59</v>
      </c>
    </row>
    <row r="70" spans="1:19" ht="33" customHeight="1" x14ac:dyDescent="0.2">
      <c r="A70" t="s">
        <v>17</v>
      </c>
      <c r="B70" t="s">
        <v>18</v>
      </c>
      <c r="C70" t="s">
        <v>88</v>
      </c>
      <c r="D70" s="5" t="s">
        <v>158</v>
      </c>
      <c r="E70" s="38" t="s">
        <v>66</v>
      </c>
      <c r="F70" s="38" t="s">
        <v>66</v>
      </c>
      <c r="G70">
        <v>11.6</v>
      </c>
      <c r="H70">
        <v>1.1000000000000001</v>
      </c>
      <c r="I70">
        <v>7.8</v>
      </c>
      <c r="J70">
        <v>0</v>
      </c>
      <c r="K70">
        <v>11.5</v>
      </c>
      <c r="L70">
        <v>8.17</v>
      </c>
      <c r="M70">
        <v>3.2</v>
      </c>
      <c r="N70">
        <v>0</v>
      </c>
      <c r="O70">
        <v>0</v>
      </c>
      <c r="P70">
        <v>0</v>
      </c>
      <c r="Q70">
        <v>0</v>
      </c>
      <c r="R70" s="40">
        <f t="shared" si="5"/>
        <v>43.370000000000005</v>
      </c>
    </row>
    <row r="71" spans="1:19" ht="33" customHeight="1" x14ac:dyDescent="0.2">
      <c r="A71" t="s">
        <v>17</v>
      </c>
      <c r="B71" t="s">
        <v>18</v>
      </c>
      <c r="C71" s="39" t="s">
        <v>89</v>
      </c>
      <c r="D71" s="5" t="s">
        <v>159</v>
      </c>
      <c r="E71" s="38" t="s">
        <v>66</v>
      </c>
      <c r="F71" s="38" t="s">
        <v>66</v>
      </c>
      <c r="G71">
        <v>0</v>
      </c>
      <c r="H71">
        <v>1</v>
      </c>
      <c r="I71">
        <v>3</v>
      </c>
      <c r="J71">
        <v>0</v>
      </c>
      <c r="K71">
        <v>38.299999999999997</v>
      </c>
      <c r="L71">
        <v>11.57</v>
      </c>
      <c r="M71">
        <v>0</v>
      </c>
      <c r="N71">
        <v>1</v>
      </c>
      <c r="O71">
        <v>0</v>
      </c>
      <c r="P71">
        <v>0</v>
      </c>
      <c r="Q71">
        <v>0</v>
      </c>
      <c r="R71" s="40">
        <f t="shared" si="5"/>
        <v>54.87</v>
      </c>
    </row>
    <row r="72" spans="1:19" ht="33" customHeight="1" x14ac:dyDescent="0.2">
      <c r="A72" s="38" t="s">
        <v>17</v>
      </c>
      <c r="B72" s="39" t="s">
        <v>18</v>
      </c>
      <c r="C72" s="39" t="s">
        <v>89</v>
      </c>
      <c r="D72" s="38" t="s">
        <v>60</v>
      </c>
      <c r="E72" s="38" t="s">
        <v>66</v>
      </c>
      <c r="F72" s="38" t="s">
        <v>66</v>
      </c>
      <c r="G72" s="39">
        <v>0</v>
      </c>
      <c r="H72" s="39">
        <v>5</v>
      </c>
      <c r="I72" s="39">
        <v>21</v>
      </c>
      <c r="J72" s="39">
        <v>0</v>
      </c>
      <c r="K72" s="39">
        <v>61.8</v>
      </c>
      <c r="L72" s="39">
        <v>32.200000000000003</v>
      </c>
      <c r="M72" s="39">
        <v>6</v>
      </c>
      <c r="N72" s="39">
        <v>4</v>
      </c>
      <c r="O72" s="39">
        <v>0</v>
      </c>
      <c r="P72" s="39">
        <v>0</v>
      </c>
      <c r="Q72" s="39">
        <v>0</v>
      </c>
      <c r="R72" s="40">
        <f t="shared" si="5"/>
        <v>130</v>
      </c>
      <c r="S72" s="40">
        <v>144.51</v>
      </c>
    </row>
    <row r="73" spans="1:19" ht="33" customHeight="1" x14ac:dyDescent="0.2">
      <c r="A73" s="38" t="s">
        <v>17</v>
      </c>
      <c r="B73" s="39" t="s">
        <v>18</v>
      </c>
      <c r="C73" s="39" t="s">
        <v>89</v>
      </c>
      <c r="D73" s="38" t="s">
        <v>61</v>
      </c>
      <c r="E73" s="38" t="s">
        <v>66</v>
      </c>
      <c r="F73" s="38" t="s">
        <v>66</v>
      </c>
      <c r="G73" s="39">
        <v>0</v>
      </c>
      <c r="H73" s="39">
        <v>4</v>
      </c>
      <c r="I73" s="39">
        <v>16.7</v>
      </c>
      <c r="J73" s="39">
        <v>2</v>
      </c>
      <c r="K73" s="39">
        <v>27.41</v>
      </c>
      <c r="L73" s="39">
        <v>27.3</v>
      </c>
      <c r="M73" s="39">
        <v>4</v>
      </c>
      <c r="N73" s="39">
        <v>3</v>
      </c>
      <c r="O73" s="39">
        <v>1</v>
      </c>
      <c r="P73" s="39">
        <v>0</v>
      </c>
      <c r="Q73" s="39">
        <v>0</v>
      </c>
      <c r="R73" s="40">
        <f t="shared" si="5"/>
        <v>85.41</v>
      </c>
      <c r="S73" s="40">
        <v>83.8</v>
      </c>
    </row>
    <row r="74" spans="1:19" ht="33" customHeight="1" x14ac:dyDescent="0.2">
      <c r="A74" s="38" t="s">
        <v>17</v>
      </c>
      <c r="B74" s="39" t="s">
        <v>18</v>
      </c>
      <c r="C74" s="39" t="s">
        <v>89</v>
      </c>
      <c r="D74" s="38" t="s">
        <v>22</v>
      </c>
      <c r="E74" s="38" t="s">
        <v>66</v>
      </c>
      <c r="F74" s="38" t="s">
        <v>66</v>
      </c>
      <c r="G74" s="39">
        <v>0</v>
      </c>
      <c r="H74" s="39">
        <v>4.5</v>
      </c>
      <c r="I74" s="39">
        <v>19.2</v>
      </c>
      <c r="J74" s="39">
        <v>0</v>
      </c>
      <c r="K74" s="39">
        <v>31.27</v>
      </c>
      <c r="L74" s="39">
        <v>15.83</v>
      </c>
      <c r="M74" s="39">
        <v>1</v>
      </c>
      <c r="N74" s="39">
        <v>1</v>
      </c>
      <c r="O74" s="39">
        <v>0</v>
      </c>
      <c r="P74" s="39">
        <v>0</v>
      </c>
      <c r="Q74" s="39">
        <v>0</v>
      </c>
      <c r="R74" s="40">
        <f t="shared" si="5"/>
        <v>72.8</v>
      </c>
      <c r="S74" s="40">
        <v>66.91</v>
      </c>
    </row>
    <row r="75" spans="1:19" ht="33" customHeight="1" x14ac:dyDescent="0.2">
      <c r="A75" t="s">
        <v>17</v>
      </c>
      <c r="B75" t="s">
        <v>18</v>
      </c>
      <c r="C75" s="39" t="s">
        <v>89</v>
      </c>
      <c r="D75" s="5" t="s">
        <v>62</v>
      </c>
      <c r="E75" s="5" t="s">
        <v>162</v>
      </c>
      <c r="F75" s="5" t="s">
        <v>71</v>
      </c>
      <c r="G75">
        <v>35.06</v>
      </c>
      <c r="H75">
        <v>3.8</v>
      </c>
      <c r="I75">
        <v>40.69</v>
      </c>
      <c r="J75">
        <v>0</v>
      </c>
      <c r="K75">
        <v>49.43</v>
      </c>
      <c r="L75">
        <v>14.36</v>
      </c>
      <c r="M75">
        <v>1</v>
      </c>
      <c r="N75">
        <v>1</v>
      </c>
      <c r="O75">
        <v>1</v>
      </c>
      <c r="P75">
        <v>0</v>
      </c>
      <c r="Q75">
        <v>0</v>
      </c>
      <c r="R75" s="40">
        <f t="shared" si="5"/>
        <v>146.33999999999997</v>
      </c>
    </row>
    <row r="76" spans="1:19" ht="33" customHeight="1" x14ac:dyDescent="0.2">
      <c r="A76" t="s">
        <v>17</v>
      </c>
      <c r="B76" t="s">
        <v>18</v>
      </c>
      <c r="C76" s="39" t="s">
        <v>89</v>
      </c>
      <c r="D76" s="5" t="s">
        <v>63</v>
      </c>
      <c r="E76" s="38" t="s">
        <v>66</v>
      </c>
      <c r="F76" s="5" t="s">
        <v>164</v>
      </c>
      <c r="G76">
        <v>0</v>
      </c>
      <c r="H76">
        <v>2</v>
      </c>
      <c r="I76">
        <v>5</v>
      </c>
      <c r="J76">
        <v>0</v>
      </c>
      <c r="K76">
        <v>58.01</v>
      </c>
      <c r="L76">
        <v>18.100000000000001</v>
      </c>
      <c r="M76">
        <v>4</v>
      </c>
      <c r="N76">
        <v>1</v>
      </c>
      <c r="O76">
        <v>0</v>
      </c>
      <c r="P76">
        <v>0</v>
      </c>
      <c r="Q76">
        <v>0</v>
      </c>
      <c r="R76" s="40">
        <f t="shared" si="5"/>
        <v>88.109999999999985</v>
      </c>
    </row>
    <row r="77" spans="1:19" ht="33" customHeight="1" x14ac:dyDescent="0.2">
      <c r="A77" t="s">
        <v>17</v>
      </c>
      <c r="B77" t="s">
        <v>18</v>
      </c>
      <c r="C77" s="39" t="s">
        <v>89</v>
      </c>
      <c r="D77" s="5" t="s">
        <v>64</v>
      </c>
      <c r="E77" s="38" t="s">
        <v>66</v>
      </c>
      <c r="F77" s="38" t="s">
        <v>66</v>
      </c>
      <c r="G77">
        <v>19.5</v>
      </c>
      <c r="H77">
        <v>5</v>
      </c>
      <c r="I77">
        <v>33.4</v>
      </c>
      <c r="J77">
        <v>0</v>
      </c>
      <c r="K77">
        <v>70.8</v>
      </c>
      <c r="L77">
        <v>24.8</v>
      </c>
      <c r="M77">
        <v>3</v>
      </c>
      <c r="N77">
        <v>2</v>
      </c>
      <c r="O77">
        <v>0</v>
      </c>
      <c r="P77">
        <v>0</v>
      </c>
      <c r="Q77">
        <v>0</v>
      </c>
      <c r="R77" s="40">
        <f t="shared" si="5"/>
        <v>158.5</v>
      </c>
    </row>
    <row r="78" spans="1:19" ht="33" customHeight="1" x14ac:dyDescent="0.2">
      <c r="A78" t="s">
        <v>17</v>
      </c>
      <c r="B78" t="s">
        <v>18</v>
      </c>
      <c r="C78" s="39" t="s">
        <v>89</v>
      </c>
      <c r="D78" s="5" t="s">
        <v>161</v>
      </c>
      <c r="E78" s="5" t="s">
        <v>163</v>
      </c>
      <c r="F78" s="5" t="s">
        <v>165</v>
      </c>
      <c r="G78">
        <v>0</v>
      </c>
      <c r="H78">
        <v>1</v>
      </c>
      <c r="I78">
        <v>13.5</v>
      </c>
      <c r="J78">
        <v>0</v>
      </c>
      <c r="K78">
        <v>37.83</v>
      </c>
      <c r="L78">
        <v>10.42</v>
      </c>
      <c r="M78">
        <v>1</v>
      </c>
      <c r="N78">
        <v>1.6</v>
      </c>
      <c r="O78">
        <v>0</v>
      </c>
      <c r="P78">
        <v>0</v>
      </c>
      <c r="Q78">
        <v>0</v>
      </c>
      <c r="R78" s="40">
        <f t="shared" ref="R78:R79" si="6">SUM(G78:Q78)</f>
        <v>65.349999999999994</v>
      </c>
    </row>
    <row r="79" spans="1:19" ht="33" customHeight="1" x14ac:dyDescent="0.2">
      <c r="A79" s="38" t="s">
        <v>14</v>
      </c>
      <c r="B79" s="39" t="s">
        <v>18</v>
      </c>
      <c r="C79" s="39"/>
      <c r="D79" s="38" t="s">
        <v>65</v>
      </c>
      <c r="E79" s="38" t="s">
        <v>70</v>
      </c>
      <c r="F79" s="38" t="s">
        <v>66</v>
      </c>
      <c r="G79" s="39">
        <v>4</v>
      </c>
      <c r="H79" s="39">
        <v>0</v>
      </c>
      <c r="I79" s="39">
        <v>0</v>
      </c>
      <c r="J79" s="39">
        <v>0</v>
      </c>
      <c r="K79" s="39">
        <v>4</v>
      </c>
      <c r="L79" s="39">
        <v>1</v>
      </c>
      <c r="M79" s="39">
        <v>0.6</v>
      </c>
      <c r="N79" s="39">
        <v>0</v>
      </c>
      <c r="O79" s="39">
        <v>0</v>
      </c>
      <c r="P79" s="39">
        <v>0</v>
      </c>
      <c r="Q79" s="39">
        <v>0</v>
      </c>
      <c r="R79" s="40">
        <f t="shared" si="6"/>
        <v>9.6</v>
      </c>
      <c r="S79" s="40">
        <v>7.5</v>
      </c>
    </row>
  </sheetData>
  <autoFilter ref="A13:S26" xr:uid="{3E8D6E2C-666C-1C4F-9671-FAE7C31A9A4C}"/>
  <sortState xmlns:xlrd2="http://schemas.microsoft.com/office/spreadsheetml/2017/richdata2" ref="A14:S79">
    <sortCondition ref="A14:A79"/>
    <sortCondition ref="B14:B79"/>
    <sortCondition ref="D14:D79"/>
    <sortCondition ref="E14:E79"/>
    <sortCondition ref="F14:F79"/>
  </sortState>
  <pageMargins left="0.7" right="0.7" top="0.75" bottom="0.75" header="0.3" footer="0.3"/>
  <pageSetup paperSize="9" orientation="portrait" horizontalDpi="0" verticalDpi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A3F25-6346-9E4E-8DB1-1FEFE71219B7}">
  <dimension ref="A1:V99"/>
  <sheetViews>
    <sheetView topLeftCell="D1" zoomScale="90" zoomScaleNormal="90" workbookViewId="0">
      <selection activeCell="U10" sqref="U10"/>
    </sheetView>
  </sheetViews>
  <sheetFormatPr baseColWidth="10" defaultRowHeight="16" x14ac:dyDescent="0.2"/>
  <cols>
    <col min="1" max="1" width="15.1640625" customWidth="1"/>
    <col min="2" max="2" width="8.6640625" bestFit="1" customWidth="1"/>
    <col min="3" max="3" width="11.5" customWidth="1"/>
    <col min="4" max="4" width="36.83203125" customWidth="1"/>
    <col min="5" max="5" width="39.1640625" style="5" customWidth="1"/>
    <col min="6" max="6" width="50.83203125" customWidth="1"/>
    <col min="7" max="9" width="6.83203125" customWidth="1"/>
    <col min="10" max="10" width="12.1640625" customWidth="1"/>
    <col min="11" max="17" width="6.83203125" customWidth="1"/>
    <col min="18" max="18" width="7.5" customWidth="1"/>
    <col min="19" max="19" width="13.33203125" bestFit="1" customWidth="1"/>
    <col min="20" max="20" width="8.33203125" bestFit="1" customWidth="1"/>
    <col min="21" max="21" width="19.5" customWidth="1"/>
    <col min="22" max="22" width="12.33203125" bestFit="1" customWidth="1"/>
  </cols>
  <sheetData>
    <row r="1" spans="1:22" ht="26" x14ac:dyDescent="0.3">
      <c r="A1" s="35" t="s">
        <v>82</v>
      </c>
    </row>
    <row r="2" spans="1:22" ht="19" x14ac:dyDescent="0.25">
      <c r="A2" s="4" t="s">
        <v>29</v>
      </c>
      <c r="G2" s="2" t="s">
        <v>8</v>
      </c>
    </row>
    <row r="3" spans="1:22" ht="37" customHeight="1" x14ac:dyDescent="0.25">
      <c r="A3" s="4"/>
      <c r="F3" s="8" t="s">
        <v>26</v>
      </c>
      <c r="G3" s="9">
        <v>3</v>
      </c>
      <c r="H3" s="9">
        <v>4</v>
      </c>
      <c r="I3" s="9">
        <v>5</v>
      </c>
      <c r="J3" s="10" t="s">
        <v>67</v>
      </c>
      <c r="K3" s="9">
        <v>6</v>
      </c>
      <c r="L3" s="9">
        <v>7</v>
      </c>
      <c r="M3" s="9" t="s">
        <v>9</v>
      </c>
      <c r="N3" s="9" t="s">
        <v>10</v>
      </c>
      <c r="O3" s="9" t="s">
        <v>11</v>
      </c>
      <c r="P3" s="9" t="s">
        <v>12</v>
      </c>
      <c r="Q3" s="9">
        <v>9</v>
      </c>
      <c r="R3" s="14" t="s">
        <v>30</v>
      </c>
      <c r="S3" s="14" t="s">
        <v>34</v>
      </c>
      <c r="T3" s="11" t="s">
        <v>29</v>
      </c>
      <c r="U3" s="14" t="s">
        <v>32</v>
      </c>
      <c r="V3" s="11" t="s">
        <v>33</v>
      </c>
    </row>
    <row r="4" spans="1:22" ht="19" x14ac:dyDescent="0.25">
      <c r="A4" s="4"/>
      <c r="F4" s="7" t="s">
        <v>15</v>
      </c>
      <c r="G4" s="36">
        <f t="shared" ref="G4:R7" si="0">AVERAGEIF($A$14:$A$99,$F4,G$14:G$99)</f>
        <v>0.12884615384615386</v>
      </c>
      <c r="H4" s="36">
        <f t="shared" si="0"/>
        <v>0.45865384615384619</v>
      </c>
      <c r="I4" s="36">
        <f t="shared" si="0"/>
        <v>2.7332692307692312</v>
      </c>
      <c r="J4" s="36">
        <f t="shared" si="0"/>
        <v>0.4538461538461539</v>
      </c>
      <c r="K4" s="36">
        <f t="shared" si="0"/>
        <v>3.7828846153846167</v>
      </c>
      <c r="L4" s="36">
        <f t="shared" si="0"/>
        <v>1.9388461538461546</v>
      </c>
      <c r="M4" s="36">
        <f t="shared" si="0"/>
        <v>0.343076923076923</v>
      </c>
      <c r="N4" s="36">
        <f t="shared" si="0"/>
        <v>0.19057692307692309</v>
      </c>
      <c r="O4" s="36">
        <f t="shared" si="0"/>
        <v>2.3269230769230768E-2</v>
      </c>
      <c r="P4" s="36">
        <f t="shared" si="0"/>
        <v>0</v>
      </c>
      <c r="Q4" s="36">
        <f t="shared" si="0"/>
        <v>0</v>
      </c>
      <c r="R4" s="15">
        <f t="shared" si="0"/>
        <v>10.05326923076923</v>
      </c>
      <c r="S4" s="16">
        <f>AVERAGEIF($A$14:$A$9996,$F4,$S$14:$S$9996)</f>
        <v>98.4578846153846</v>
      </c>
      <c r="T4" s="37">
        <f t="shared" ref="T4:T10" si="1">R4/S4</f>
        <v>0.1021073047632627</v>
      </c>
      <c r="U4" s="16">
        <f>AVERAGEIF($A$14:$A$99,$F4,U$14:U$99)</f>
        <v>7.0930769230769224</v>
      </c>
      <c r="V4" s="37">
        <f>U4/S4</f>
        <v>7.2041735923794051E-2</v>
      </c>
    </row>
    <row r="5" spans="1:22" ht="19" x14ac:dyDescent="0.25">
      <c r="A5" s="4"/>
      <c r="F5" s="7" t="s">
        <v>16</v>
      </c>
      <c r="G5" s="36">
        <f t="shared" si="0"/>
        <v>0</v>
      </c>
      <c r="H5" s="36">
        <f t="shared" si="0"/>
        <v>0</v>
      </c>
      <c r="I5" s="36">
        <f t="shared" si="0"/>
        <v>2</v>
      </c>
      <c r="J5" s="36">
        <f t="shared" si="0"/>
        <v>0</v>
      </c>
      <c r="K5" s="36">
        <f t="shared" si="0"/>
        <v>3</v>
      </c>
      <c r="L5" s="36">
        <f t="shared" si="0"/>
        <v>1</v>
      </c>
      <c r="M5" s="36">
        <f t="shared" si="0"/>
        <v>0</v>
      </c>
      <c r="N5" s="36">
        <f t="shared" si="0"/>
        <v>0</v>
      </c>
      <c r="O5" s="36">
        <f t="shared" si="0"/>
        <v>0</v>
      </c>
      <c r="P5" s="36">
        <f t="shared" si="0"/>
        <v>0</v>
      </c>
      <c r="Q5" s="36">
        <f t="shared" si="0"/>
        <v>0</v>
      </c>
      <c r="R5" s="15">
        <f t="shared" si="0"/>
        <v>6</v>
      </c>
      <c r="S5" s="16">
        <f>AVERAGEIF($A$14:$A$9996,$F5,$S$14:$S$9996)</f>
        <v>116.59</v>
      </c>
      <c r="T5" s="37">
        <f t="shared" si="1"/>
        <v>5.1462389570289042E-2</v>
      </c>
      <c r="U5" s="16">
        <f>AVERAGEIF($A$14:$A$99,$F5,U$14:U$99)</f>
        <v>6</v>
      </c>
      <c r="V5" s="37">
        <f t="shared" ref="V5:V9" si="2">U5/S5</f>
        <v>5.1462389570289042E-2</v>
      </c>
    </row>
    <row r="6" spans="1:22" ht="19" x14ac:dyDescent="0.25">
      <c r="A6" s="4"/>
      <c r="F6" s="7" t="s">
        <v>17</v>
      </c>
      <c r="G6" s="36">
        <f t="shared" si="0"/>
        <v>0.28888888888888892</v>
      </c>
      <c r="H6" s="36">
        <f t="shared" si="0"/>
        <v>0</v>
      </c>
      <c r="I6" s="36">
        <f t="shared" si="0"/>
        <v>2.588888888888889</v>
      </c>
      <c r="J6" s="36">
        <f t="shared" si="0"/>
        <v>0</v>
      </c>
      <c r="K6" s="36">
        <f t="shared" si="0"/>
        <v>2.3088888888888892</v>
      </c>
      <c r="L6" s="36">
        <f t="shared" si="0"/>
        <v>0.53666666666666663</v>
      </c>
      <c r="M6" s="36">
        <f t="shared" si="0"/>
        <v>0.22222222222222221</v>
      </c>
      <c r="N6" s="36">
        <f t="shared" si="0"/>
        <v>0</v>
      </c>
      <c r="O6" s="36">
        <f t="shared" si="0"/>
        <v>0</v>
      </c>
      <c r="P6" s="36">
        <f t="shared" si="0"/>
        <v>0</v>
      </c>
      <c r="Q6" s="36">
        <f t="shared" si="0"/>
        <v>0</v>
      </c>
      <c r="R6" s="15">
        <f t="shared" si="0"/>
        <v>5.9455555555555542</v>
      </c>
      <c r="S6" s="16">
        <f>AVERAGEIF($A$14:$A$9996,$F6,$S$14:$S$9996)</f>
        <v>93.861111111111114</v>
      </c>
      <c r="T6" s="37">
        <f t="shared" si="1"/>
        <v>6.3344184670020703E-2</v>
      </c>
      <c r="U6" s="16">
        <f>AVERAGEIF($A$14:$A$99,$F6,U$14:U$99)</f>
        <v>3.19</v>
      </c>
      <c r="V6" s="37">
        <f t="shared" si="2"/>
        <v>3.3986386504883101E-2</v>
      </c>
    </row>
    <row r="7" spans="1:22" ht="19" x14ac:dyDescent="0.25">
      <c r="A7" s="4"/>
      <c r="F7" s="7" t="s">
        <v>14</v>
      </c>
      <c r="G7" s="36">
        <f t="shared" si="0"/>
        <v>0</v>
      </c>
      <c r="H7" s="36">
        <f t="shared" si="0"/>
        <v>0</v>
      </c>
      <c r="I7" s="36">
        <f t="shared" si="0"/>
        <v>0</v>
      </c>
      <c r="J7" s="36">
        <f t="shared" si="0"/>
        <v>0</v>
      </c>
      <c r="K7" s="36">
        <f t="shared" si="0"/>
        <v>0.26</v>
      </c>
      <c r="L7" s="36">
        <f t="shared" si="0"/>
        <v>0.19</v>
      </c>
      <c r="M7" s="36">
        <f t="shared" si="0"/>
        <v>0.6</v>
      </c>
      <c r="N7" s="36">
        <f t="shared" si="0"/>
        <v>0</v>
      </c>
      <c r="O7" s="36">
        <f t="shared" si="0"/>
        <v>0</v>
      </c>
      <c r="P7" s="36">
        <f t="shared" si="0"/>
        <v>0</v>
      </c>
      <c r="Q7" s="36">
        <f t="shared" si="0"/>
        <v>0</v>
      </c>
      <c r="R7" s="15">
        <f t="shared" si="0"/>
        <v>1.05</v>
      </c>
      <c r="S7" s="16">
        <f>AVERAGEIF($A$14:$A$9996,$F7,$S$14:$S$9996)</f>
        <v>9.6</v>
      </c>
      <c r="T7" s="37">
        <f t="shared" si="1"/>
        <v>0.10937500000000001</v>
      </c>
      <c r="U7" s="16">
        <f>AVERAGEIF($A$14:$A$99,$F7,U$14:U$99)</f>
        <v>0.79</v>
      </c>
      <c r="V7" s="37">
        <f t="shared" si="2"/>
        <v>8.229166666666668E-2</v>
      </c>
    </row>
    <row r="8" spans="1:22" ht="19" x14ac:dyDescent="0.25">
      <c r="A8" s="4"/>
      <c r="F8" s="7" t="s">
        <v>18</v>
      </c>
      <c r="G8" s="36">
        <f t="shared" ref="G8:R9" si="3">AVERAGEIF($B$14:$B$99,$F8,G$14:G$99)</f>
        <v>0.15499999999999997</v>
      </c>
      <c r="H8" s="36">
        <f t="shared" si="3"/>
        <v>0.39750000000000002</v>
      </c>
      <c r="I8" s="36">
        <f t="shared" si="3"/>
        <v>2.7905000000000002</v>
      </c>
      <c r="J8" s="36">
        <f t="shared" si="3"/>
        <v>0.39333333333333337</v>
      </c>
      <c r="K8" s="36">
        <f t="shared" si="3"/>
        <v>3.6791666666666671</v>
      </c>
      <c r="L8" s="36">
        <f t="shared" si="3"/>
        <v>1.7806666666666675</v>
      </c>
      <c r="M8" s="36">
        <f t="shared" si="3"/>
        <v>0.34066666666666662</v>
      </c>
      <c r="N8" s="36">
        <f t="shared" si="3"/>
        <v>0.14849999999999999</v>
      </c>
      <c r="O8" s="36">
        <f t="shared" si="3"/>
        <v>2.0166666666666666E-2</v>
      </c>
      <c r="P8" s="36">
        <f t="shared" si="3"/>
        <v>0</v>
      </c>
      <c r="Q8" s="36">
        <f t="shared" si="3"/>
        <v>0</v>
      </c>
      <c r="R8" s="15">
        <f t="shared" si="3"/>
        <v>9.7054999999999989</v>
      </c>
      <c r="S8" s="16">
        <f>AVERAGEIF($B$14:$B$9996,$F8,$S$14:$S$9996)</f>
        <v>101.28749999999999</v>
      </c>
      <c r="T8" s="37">
        <f t="shared" si="1"/>
        <v>9.5821300752807592E-2</v>
      </c>
      <c r="U8" s="16">
        <f>AVERAGEIF($B$14:$B$99,$F8,U$14:U$99)</f>
        <v>6.722333333333335</v>
      </c>
      <c r="V8" s="37">
        <f t="shared" si="2"/>
        <v>6.6368834588012696E-2</v>
      </c>
    </row>
    <row r="9" spans="1:22" ht="19" x14ac:dyDescent="0.25">
      <c r="A9" s="4"/>
      <c r="F9" s="7" t="s">
        <v>46</v>
      </c>
      <c r="G9" s="36">
        <f t="shared" si="3"/>
        <v>0</v>
      </c>
      <c r="H9" s="36">
        <f t="shared" si="3"/>
        <v>0</v>
      </c>
      <c r="I9" s="36">
        <f t="shared" si="3"/>
        <v>0</v>
      </c>
      <c r="J9" s="36">
        <f t="shared" si="3"/>
        <v>0</v>
      </c>
      <c r="K9" s="36">
        <f t="shared" si="3"/>
        <v>0</v>
      </c>
      <c r="L9" s="36">
        <f t="shared" si="3"/>
        <v>0</v>
      </c>
      <c r="M9" s="36">
        <f t="shared" si="3"/>
        <v>0</v>
      </c>
      <c r="N9" s="36">
        <f t="shared" si="3"/>
        <v>0.33333333333333331</v>
      </c>
      <c r="O9" s="36">
        <f t="shared" si="3"/>
        <v>0</v>
      </c>
      <c r="P9" s="36">
        <f t="shared" si="3"/>
        <v>0</v>
      </c>
      <c r="Q9" s="36">
        <f t="shared" si="3"/>
        <v>0</v>
      </c>
      <c r="R9" s="15">
        <f t="shared" si="3"/>
        <v>0.33333333333333331</v>
      </c>
      <c r="S9" s="16">
        <f>AVERAGEIF($B$14:$B$9996,$F9,$S$14:$S$9996)</f>
        <v>4.5</v>
      </c>
      <c r="T9" s="37">
        <f t="shared" si="1"/>
        <v>7.407407407407407E-2</v>
      </c>
      <c r="U9" s="16">
        <f>AVERAGEIF($B$14:$B$99,$F9,U$14:U$99)</f>
        <v>0.33333333333333331</v>
      </c>
      <c r="V9" s="37">
        <f t="shared" si="2"/>
        <v>7.407407407407407E-2</v>
      </c>
    </row>
    <row r="10" spans="1:22" ht="19" x14ac:dyDescent="0.25">
      <c r="A10" s="4"/>
      <c r="F10" s="8" t="s">
        <v>27</v>
      </c>
      <c r="G10" s="12">
        <f t="shared" ref="G10:S10" si="4">AVERAGE(G14:G99)</f>
        <v>0.14761904761904759</v>
      </c>
      <c r="H10" s="12">
        <f t="shared" si="4"/>
        <v>0.37857142857142861</v>
      </c>
      <c r="I10" s="12">
        <f t="shared" si="4"/>
        <v>2.6576190476190478</v>
      </c>
      <c r="J10" s="12">
        <f t="shared" si="4"/>
        <v>0.3746031746031746</v>
      </c>
      <c r="K10" s="12">
        <f t="shared" si="4"/>
        <v>3.5039682539682544</v>
      </c>
      <c r="L10" s="12">
        <f t="shared" si="4"/>
        <v>1.6958730158730166</v>
      </c>
      <c r="M10" s="12">
        <f t="shared" si="4"/>
        <v>0.32444444444444442</v>
      </c>
      <c r="N10" s="12">
        <f t="shared" si="4"/>
        <v>0.1573015873015873</v>
      </c>
      <c r="O10" s="12">
        <f t="shared" si="4"/>
        <v>1.9206349206349206E-2</v>
      </c>
      <c r="P10" s="12">
        <f t="shared" si="4"/>
        <v>0</v>
      </c>
      <c r="Q10" s="12">
        <f t="shared" si="4"/>
        <v>0</v>
      </c>
      <c r="R10" s="17">
        <f t="shared" si="4"/>
        <v>9.2592063492063481</v>
      </c>
      <c r="S10" s="17">
        <f t="shared" si="4"/>
        <v>96.678571428571431</v>
      </c>
      <c r="T10" s="13">
        <f t="shared" si="1"/>
        <v>9.5773098551081542E-2</v>
      </c>
      <c r="U10" s="17">
        <f>AVERAGE(U14:U99)</f>
        <v>6.4180952380952396</v>
      </c>
      <c r="V10" s="13">
        <f>U10/S10</f>
        <v>6.6385913064893498E-2</v>
      </c>
    </row>
    <row r="11" spans="1:22" ht="19" x14ac:dyDescent="0.25">
      <c r="A11" s="4"/>
    </row>
    <row r="12" spans="1:22" x14ac:dyDescent="0.2">
      <c r="A12" s="2"/>
      <c r="B12" s="2"/>
      <c r="C12" s="2"/>
      <c r="D12" s="2"/>
      <c r="E12" s="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22" ht="34" customHeight="1" x14ac:dyDescent="0.2">
      <c r="A13" s="18" t="s">
        <v>6</v>
      </c>
      <c r="B13" s="19" t="s">
        <v>7</v>
      </c>
      <c r="C13" s="20" t="s">
        <v>87</v>
      </c>
      <c r="D13" s="19" t="s">
        <v>13</v>
      </c>
      <c r="E13" s="20" t="s">
        <v>47</v>
      </c>
      <c r="F13" s="19" t="s">
        <v>48</v>
      </c>
      <c r="G13" s="9">
        <v>3</v>
      </c>
      <c r="H13" s="9">
        <v>4</v>
      </c>
      <c r="I13" s="9">
        <v>5</v>
      </c>
      <c r="J13" s="10" t="s">
        <v>67</v>
      </c>
      <c r="K13" s="9">
        <v>6</v>
      </c>
      <c r="L13" s="9">
        <v>7</v>
      </c>
      <c r="M13" s="9" t="s">
        <v>9</v>
      </c>
      <c r="N13" s="9" t="s">
        <v>10</v>
      </c>
      <c r="O13" s="9" t="s">
        <v>11</v>
      </c>
      <c r="P13" s="9" t="s">
        <v>12</v>
      </c>
      <c r="Q13" s="9">
        <v>9</v>
      </c>
      <c r="R13" s="23" t="s">
        <v>30</v>
      </c>
      <c r="S13" s="10" t="s">
        <v>31</v>
      </c>
      <c r="T13" s="11" t="s">
        <v>29</v>
      </c>
      <c r="U13" s="10" t="s">
        <v>32</v>
      </c>
      <c r="V13" s="11" t="s">
        <v>33</v>
      </c>
    </row>
    <row r="14" spans="1:22" ht="33" customHeight="1" x14ac:dyDescent="0.2">
      <c r="A14" s="38" t="s">
        <v>15</v>
      </c>
      <c r="B14" s="39" t="s">
        <v>18</v>
      </c>
      <c r="C14" s="39"/>
      <c r="D14" s="38" t="s">
        <v>92</v>
      </c>
      <c r="E14" s="38" t="s">
        <v>100</v>
      </c>
      <c r="F14" s="38" t="s">
        <v>66</v>
      </c>
      <c r="G14" s="39">
        <v>0</v>
      </c>
      <c r="H14" s="39">
        <v>0</v>
      </c>
      <c r="I14" s="39">
        <v>0</v>
      </c>
      <c r="J14" s="39">
        <v>0.8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40">
        <f>SUM(G14:Q14)</f>
        <v>0.8</v>
      </c>
      <c r="S14" s="39">
        <v>46.41</v>
      </c>
      <c r="T14" s="41">
        <f>R14/S14</f>
        <v>1.7237664296487827E-2</v>
      </c>
      <c r="U14" s="39">
        <v>0.8</v>
      </c>
      <c r="V14" s="41">
        <f>U14/S14</f>
        <v>1.7237664296487827E-2</v>
      </c>
    </row>
    <row r="15" spans="1:22" ht="33" customHeight="1" x14ac:dyDescent="0.2">
      <c r="A15" s="38" t="s">
        <v>15</v>
      </c>
      <c r="B15" s="39" t="s">
        <v>18</v>
      </c>
      <c r="C15" s="39" t="s">
        <v>89</v>
      </c>
      <c r="D15" s="38" t="s">
        <v>93</v>
      </c>
      <c r="E15" s="38" t="s">
        <v>66</v>
      </c>
      <c r="F15" s="38" t="s">
        <v>72</v>
      </c>
      <c r="G15" s="39">
        <v>0</v>
      </c>
      <c r="H15" s="39">
        <v>0</v>
      </c>
      <c r="I15" s="39">
        <v>7.52</v>
      </c>
      <c r="J15" s="39">
        <v>0</v>
      </c>
      <c r="K15" s="39">
        <v>9.8699999999999992</v>
      </c>
      <c r="L15" s="39">
        <v>2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40">
        <f t="shared" ref="R15:R75" si="5">SUM(G15:Q15)</f>
        <v>19.39</v>
      </c>
      <c r="S15" s="39">
        <v>65.66</v>
      </c>
      <c r="T15" s="41">
        <f t="shared" ref="T15:T75" si="6">R15/S15</f>
        <v>0.29530916844349681</v>
      </c>
      <c r="U15" s="39">
        <v>14.82</v>
      </c>
      <c r="V15" s="41">
        <f t="shared" ref="V15:V75" si="7">U15/S15</f>
        <v>0.2257081937252513</v>
      </c>
    </row>
    <row r="16" spans="1:22" ht="33" customHeight="1" x14ac:dyDescent="0.2">
      <c r="A16" s="38" t="s">
        <v>15</v>
      </c>
      <c r="B16" s="39" t="s">
        <v>18</v>
      </c>
      <c r="C16" s="39" t="s">
        <v>89</v>
      </c>
      <c r="D16" s="38" t="s">
        <v>94</v>
      </c>
      <c r="E16" s="38" t="s">
        <v>66</v>
      </c>
      <c r="F16" s="38" t="s">
        <v>66</v>
      </c>
      <c r="G16" s="39">
        <v>3</v>
      </c>
      <c r="H16" s="39">
        <v>0</v>
      </c>
      <c r="I16" s="39">
        <v>3</v>
      </c>
      <c r="J16" s="39">
        <v>0</v>
      </c>
      <c r="K16" s="39">
        <v>1</v>
      </c>
      <c r="L16" s="39">
        <v>1</v>
      </c>
      <c r="M16" s="39">
        <v>1</v>
      </c>
      <c r="N16" s="39">
        <v>0</v>
      </c>
      <c r="O16" s="39">
        <v>0</v>
      </c>
      <c r="P16" s="39">
        <v>0</v>
      </c>
      <c r="Q16" s="39">
        <v>0</v>
      </c>
      <c r="R16" s="40">
        <f t="shared" si="5"/>
        <v>9</v>
      </c>
      <c r="S16" s="39">
        <v>80.25</v>
      </c>
      <c r="T16" s="41">
        <f t="shared" si="6"/>
        <v>0.11214953271028037</v>
      </c>
      <c r="U16" s="39">
        <v>0</v>
      </c>
      <c r="V16" s="41">
        <f t="shared" si="7"/>
        <v>0</v>
      </c>
    </row>
    <row r="17" spans="1:22" ht="33" customHeight="1" x14ac:dyDescent="0.2">
      <c r="A17" s="38" t="s">
        <v>15</v>
      </c>
      <c r="B17" s="39" t="s">
        <v>18</v>
      </c>
      <c r="C17" s="39"/>
      <c r="D17" s="38" t="s">
        <v>95</v>
      </c>
      <c r="E17" s="38" t="s">
        <v>102</v>
      </c>
      <c r="F17" s="38" t="s">
        <v>104</v>
      </c>
      <c r="G17" s="39">
        <v>1</v>
      </c>
      <c r="H17" s="39">
        <v>0</v>
      </c>
      <c r="I17" s="39">
        <v>7</v>
      </c>
      <c r="J17" s="39">
        <v>0</v>
      </c>
      <c r="K17" s="39">
        <v>2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40">
        <f t="shared" si="5"/>
        <v>10</v>
      </c>
      <c r="S17" s="39">
        <v>73.599999999999994</v>
      </c>
      <c r="T17" s="41">
        <f t="shared" si="6"/>
        <v>0.13586956521739132</v>
      </c>
      <c r="U17" s="39">
        <v>7</v>
      </c>
      <c r="V17" s="41">
        <f t="shared" si="7"/>
        <v>9.5108695652173919E-2</v>
      </c>
    </row>
    <row r="18" spans="1:22" ht="33" customHeight="1" x14ac:dyDescent="0.2">
      <c r="A18" s="38" t="s">
        <v>15</v>
      </c>
      <c r="B18" s="39" t="s">
        <v>18</v>
      </c>
      <c r="C18" s="39" t="s">
        <v>88</v>
      </c>
      <c r="D18" s="38" t="s">
        <v>96</v>
      </c>
      <c r="E18" s="38" t="s">
        <v>66</v>
      </c>
      <c r="F18" s="38" t="s">
        <v>103</v>
      </c>
      <c r="G18" s="39">
        <v>0</v>
      </c>
      <c r="H18" s="39">
        <v>0.4</v>
      </c>
      <c r="I18" s="39">
        <v>4</v>
      </c>
      <c r="J18" s="39">
        <v>0</v>
      </c>
      <c r="K18" s="39">
        <v>6</v>
      </c>
      <c r="L18" s="39">
        <v>3</v>
      </c>
      <c r="M18" s="39">
        <v>0</v>
      </c>
      <c r="N18" s="39">
        <v>1</v>
      </c>
      <c r="O18" s="39">
        <v>0</v>
      </c>
      <c r="P18" s="39">
        <v>0</v>
      </c>
      <c r="Q18" s="39">
        <v>0</v>
      </c>
      <c r="R18" s="40">
        <f t="shared" si="5"/>
        <v>14.4</v>
      </c>
      <c r="S18" s="39">
        <v>109.6</v>
      </c>
      <c r="T18" s="41">
        <f t="shared" si="6"/>
        <v>0.13138686131386862</v>
      </c>
      <c r="U18" s="39">
        <v>8.4</v>
      </c>
      <c r="V18" s="41">
        <f t="shared" si="7"/>
        <v>7.6642335766423361E-2</v>
      </c>
    </row>
    <row r="19" spans="1:22" ht="33" customHeight="1" x14ac:dyDescent="0.2">
      <c r="A19" s="38" t="s">
        <v>15</v>
      </c>
      <c r="B19" s="39" t="s">
        <v>18</v>
      </c>
      <c r="C19" s="39" t="s">
        <v>89</v>
      </c>
      <c r="D19" s="38" t="s">
        <v>97</v>
      </c>
      <c r="E19" s="38"/>
      <c r="F19" s="38" t="s">
        <v>105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40">
        <f t="shared" si="5"/>
        <v>0</v>
      </c>
      <c r="S19" s="39">
        <v>13</v>
      </c>
      <c r="T19" s="41">
        <f t="shared" si="6"/>
        <v>0</v>
      </c>
      <c r="U19" s="39">
        <v>0</v>
      </c>
      <c r="V19" s="41">
        <f t="shared" si="7"/>
        <v>0</v>
      </c>
    </row>
    <row r="20" spans="1:22" ht="33" customHeight="1" x14ac:dyDescent="0.2">
      <c r="A20" s="38" t="s">
        <v>15</v>
      </c>
      <c r="B20" s="39" t="s">
        <v>18</v>
      </c>
      <c r="C20" s="39" t="s">
        <v>89</v>
      </c>
      <c r="D20" s="38" t="s">
        <v>98</v>
      </c>
      <c r="E20" s="38" t="s">
        <v>66</v>
      </c>
      <c r="F20" s="38" t="s">
        <v>66</v>
      </c>
      <c r="G20" s="39">
        <v>0</v>
      </c>
      <c r="H20" s="39">
        <v>1</v>
      </c>
      <c r="I20" s="39">
        <v>11.82</v>
      </c>
      <c r="J20" s="39">
        <v>0</v>
      </c>
      <c r="K20" s="39">
        <v>2.98</v>
      </c>
      <c r="L20" s="39">
        <v>1.4</v>
      </c>
      <c r="M20" s="39">
        <v>0</v>
      </c>
      <c r="N20" s="39">
        <v>0.2</v>
      </c>
      <c r="O20" s="39">
        <v>0</v>
      </c>
      <c r="P20" s="39">
        <v>0</v>
      </c>
      <c r="Q20" s="39">
        <v>0</v>
      </c>
      <c r="R20" s="40">
        <f t="shared" si="5"/>
        <v>17.399999999999999</v>
      </c>
      <c r="S20" s="39">
        <v>82.35</v>
      </c>
      <c r="T20" s="41">
        <f t="shared" si="6"/>
        <v>0.21129326047358835</v>
      </c>
      <c r="U20" s="39">
        <v>17.399999999999999</v>
      </c>
      <c r="V20" s="41">
        <f t="shared" si="7"/>
        <v>0.21129326047358835</v>
      </c>
    </row>
    <row r="21" spans="1:22" ht="33" customHeight="1" x14ac:dyDescent="0.2">
      <c r="A21" s="38" t="s">
        <v>15</v>
      </c>
      <c r="B21" s="39" t="s">
        <v>18</v>
      </c>
      <c r="C21" s="39" t="s">
        <v>89</v>
      </c>
      <c r="D21" s="38" t="s">
        <v>99</v>
      </c>
      <c r="E21" s="38" t="s">
        <v>66</v>
      </c>
      <c r="F21" s="38" t="s">
        <v>66</v>
      </c>
      <c r="G21" s="39">
        <v>0</v>
      </c>
      <c r="H21" s="39">
        <v>0</v>
      </c>
      <c r="I21" s="39">
        <v>5.35</v>
      </c>
      <c r="J21" s="39">
        <v>0</v>
      </c>
      <c r="K21" s="39">
        <v>6.07</v>
      </c>
      <c r="L21" s="39">
        <v>0.68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40">
        <f t="shared" si="5"/>
        <v>12.1</v>
      </c>
      <c r="S21" s="39">
        <v>94.66</v>
      </c>
      <c r="T21" s="41">
        <f t="shared" si="6"/>
        <v>0.12782590323262202</v>
      </c>
      <c r="U21" s="39">
        <v>10.6</v>
      </c>
      <c r="V21" s="41">
        <f t="shared" si="7"/>
        <v>0.11197971688147053</v>
      </c>
    </row>
    <row r="22" spans="1:22" ht="33" customHeight="1" x14ac:dyDescent="0.2">
      <c r="A22" s="38" t="s">
        <v>15</v>
      </c>
      <c r="B22" s="39" t="s">
        <v>18</v>
      </c>
      <c r="C22" s="39" t="s">
        <v>89</v>
      </c>
      <c r="D22" s="38" t="s">
        <v>20</v>
      </c>
      <c r="E22" s="38" t="s">
        <v>66</v>
      </c>
      <c r="F22" s="38" t="s">
        <v>66</v>
      </c>
      <c r="G22" s="39">
        <v>0</v>
      </c>
      <c r="H22" s="39">
        <v>0</v>
      </c>
      <c r="I22" s="39">
        <v>0</v>
      </c>
      <c r="J22" s="39">
        <v>14</v>
      </c>
      <c r="K22" s="39">
        <v>6.2</v>
      </c>
      <c r="L22" s="39">
        <v>4.8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40">
        <f t="shared" si="5"/>
        <v>25</v>
      </c>
      <c r="S22" s="39">
        <v>164.08</v>
      </c>
      <c r="T22" s="41">
        <f t="shared" si="6"/>
        <v>0.1523647001462701</v>
      </c>
      <c r="U22" s="39">
        <v>11</v>
      </c>
      <c r="V22" s="41">
        <f t="shared" si="7"/>
        <v>6.7040468064358844E-2</v>
      </c>
    </row>
    <row r="23" spans="1:22" ht="33" customHeight="1" x14ac:dyDescent="0.2">
      <c r="A23" s="38" t="s">
        <v>15</v>
      </c>
      <c r="B23" s="39" t="s">
        <v>18</v>
      </c>
      <c r="C23" s="39" t="s">
        <v>88</v>
      </c>
      <c r="D23" s="38" t="s">
        <v>49</v>
      </c>
      <c r="E23" s="38" t="s">
        <v>66</v>
      </c>
      <c r="F23" s="38" t="s">
        <v>66</v>
      </c>
      <c r="G23" s="39">
        <v>0</v>
      </c>
      <c r="H23" s="39">
        <v>0</v>
      </c>
      <c r="I23" s="39">
        <v>0</v>
      </c>
      <c r="J23" s="39">
        <v>2.8</v>
      </c>
      <c r="K23" s="39">
        <v>0</v>
      </c>
      <c r="L23" s="39">
        <v>0.77</v>
      </c>
      <c r="M23" s="39">
        <v>1</v>
      </c>
      <c r="N23" s="39">
        <v>0</v>
      </c>
      <c r="O23" s="39">
        <v>0</v>
      </c>
      <c r="P23" s="39">
        <v>0</v>
      </c>
      <c r="Q23" s="39">
        <v>0</v>
      </c>
      <c r="R23" s="40">
        <f t="shared" si="5"/>
        <v>4.57</v>
      </c>
      <c r="S23" s="39">
        <v>69.569999999999993</v>
      </c>
      <c r="T23" s="41">
        <f t="shared" si="6"/>
        <v>6.5689233865171781E-2</v>
      </c>
      <c r="U23" s="39">
        <v>1.77</v>
      </c>
      <c r="V23" s="41">
        <f t="shared" si="7"/>
        <v>2.5442000862440708E-2</v>
      </c>
    </row>
    <row r="24" spans="1:22" ht="33" customHeight="1" x14ac:dyDescent="0.2">
      <c r="A24" s="38" t="s">
        <v>15</v>
      </c>
      <c r="B24" s="39" t="s">
        <v>18</v>
      </c>
      <c r="C24" s="39" t="s">
        <v>89</v>
      </c>
      <c r="D24" s="38" t="s">
        <v>106</v>
      </c>
      <c r="E24" s="38" t="s">
        <v>66</v>
      </c>
      <c r="F24" s="38" t="s">
        <v>114</v>
      </c>
      <c r="G24" s="39">
        <v>0</v>
      </c>
      <c r="H24" s="39">
        <v>0.2</v>
      </c>
      <c r="I24" s="39">
        <v>5.16</v>
      </c>
      <c r="J24" s="39">
        <v>0</v>
      </c>
      <c r="K24" s="39">
        <v>5.77</v>
      </c>
      <c r="L24" s="39">
        <v>0.13</v>
      </c>
      <c r="M24" s="39">
        <v>2</v>
      </c>
      <c r="N24" s="39">
        <v>1</v>
      </c>
      <c r="O24" s="39">
        <v>0</v>
      </c>
      <c r="P24" s="39">
        <v>0</v>
      </c>
      <c r="Q24" s="39">
        <v>0</v>
      </c>
      <c r="R24" s="40">
        <f t="shared" si="5"/>
        <v>14.26</v>
      </c>
      <c r="S24" s="39">
        <v>155.05000000000001</v>
      </c>
      <c r="T24" s="41">
        <f t="shared" si="6"/>
        <v>9.1970332150919057E-2</v>
      </c>
      <c r="U24" s="39">
        <v>14.26</v>
      </c>
      <c r="V24" s="41">
        <f t="shared" si="7"/>
        <v>9.1970332150919057E-2</v>
      </c>
    </row>
    <row r="25" spans="1:22" ht="33" customHeight="1" x14ac:dyDescent="0.2">
      <c r="A25" s="38" t="s">
        <v>15</v>
      </c>
      <c r="B25" s="39" t="s">
        <v>18</v>
      </c>
      <c r="C25" s="39" t="s">
        <v>89</v>
      </c>
      <c r="D25" s="38" t="s">
        <v>107</v>
      </c>
      <c r="E25" s="38" t="s">
        <v>66</v>
      </c>
      <c r="F25" s="38" t="s">
        <v>115</v>
      </c>
      <c r="G25" s="39">
        <v>0</v>
      </c>
      <c r="H25" s="39">
        <v>0</v>
      </c>
      <c r="I25" s="39">
        <v>0</v>
      </c>
      <c r="J25" s="39">
        <v>0</v>
      </c>
      <c r="K25" s="39">
        <v>1.7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40">
        <f t="shared" si="5"/>
        <v>1.7</v>
      </c>
      <c r="S25" s="39">
        <v>21.4</v>
      </c>
      <c r="T25" s="41">
        <f t="shared" si="6"/>
        <v>7.9439252336448607E-2</v>
      </c>
      <c r="U25" s="39">
        <v>1.7</v>
      </c>
      <c r="V25" s="41">
        <f t="shared" si="7"/>
        <v>7.9439252336448607E-2</v>
      </c>
    </row>
    <row r="26" spans="1:22" ht="33" customHeight="1" x14ac:dyDescent="0.2">
      <c r="A26" s="38" t="s">
        <v>15</v>
      </c>
      <c r="B26" s="39" t="s">
        <v>18</v>
      </c>
      <c r="C26" s="39" t="s">
        <v>89</v>
      </c>
      <c r="D26" s="38" t="s">
        <v>108</v>
      </c>
      <c r="E26" s="38" t="s">
        <v>68</v>
      </c>
      <c r="F26" s="38" t="s">
        <v>112</v>
      </c>
      <c r="G26" s="39">
        <v>0</v>
      </c>
      <c r="H26" s="39">
        <v>1.6</v>
      </c>
      <c r="I26" s="39">
        <v>0</v>
      </c>
      <c r="J26" s="39">
        <v>0</v>
      </c>
      <c r="K26" s="39">
        <v>6.75</v>
      </c>
      <c r="L26" s="39">
        <v>3.63</v>
      </c>
      <c r="M26" s="39">
        <v>0</v>
      </c>
      <c r="N26" s="39">
        <v>1</v>
      </c>
      <c r="O26" s="39">
        <v>0</v>
      </c>
      <c r="P26" s="39">
        <v>0</v>
      </c>
      <c r="Q26" s="39">
        <v>0</v>
      </c>
      <c r="R26" s="40">
        <f t="shared" si="5"/>
        <v>12.98</v>
      </c>
      <c r="S26" s="39">
        <v>83.9</v>
      </c>
      <c r="T26" s="41">
        <f t="shared" si="6"/>
        <v>0.15470798569725863</v>
      </c>
      <c r="U26" s="39">
        <v>13.1</v>
      </c>
      <c r="V26" s="41">
        <f t="shared" si="7"/>
        <v>0.15613825983313467</v>
      </c>
    </row>
    <row r="27" spans="1:22" ht="33" customHeight="1" x14ac:dyDescent="0.2">
      <c r="A27" s="38" t="s">
        <v>15</v>
      </c>
      <c r="B27" s="39" t="s">
        <v>18</v>
      </c>
      <c r="C27" s="39" t="s">
        <v>88</v>
      </c>
      <c r="D27" s="38" t="s">
        <v>110</v>
      </c>
      <c r="E27" s="38" t="s">
        <v>66</v>
      </c>
      <c r="F27" s="38" t="s">
        <v>66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4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40">
        <f t="shared" si="5"/>
        <v>4</v>
      </c>
      <c r="S27" s="39">
        <v>18.600000000000001</v>
      </c>
      <c r="T27" s="41">
        <f t="shared" si="6"/>
        <v>0.21505376344086019</v>
      </c>
      <c r="U27" s="39">
        <v>4</v>
      </c>
      <c r="V27" s="41">
        <f t="shared" si="7"/>
        <v>0.21505376344086019</v>
      </c>
    </row>
    <row r="28" spans="1:22" ht="33" customHeight="1" x14ac:dyDescent="0.2">
      <c r="A28" s="38" t="s">
        <v>15</v>
      </c>
      <c r="B28" s="39" t="s">
        <v>18</v>
      </c>
      <c r="C28" s="39" t="s">
        <v>89</v>
      </c>
      <c r="D28" s="38" t="s">
        <v>50</v>
      </c>
      <c r="E28" s="38" t="s">
        <v>66</v>
      </c>
      <c r="F28" s="38" t="s">
        <v>66</v>
      </c>
      <c r="G28" s="39">
        <v>0</v>
      </c>
      <c r="H28" s="39">
        <v>1.8</v>
      </c>
      <c r="I28" s="39">
        <v>0</v>
      </c>
      <c r="J28" s="39">
        <v>6</v>
      </c>
      <c r="K28" s="39">
        <v>1.5</v>
      </c>
      <c r="L28" s="39">
        <v>1.08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40">
        <f t="shared" si="5"/>
        <v>10.38</v>
      </c>
      <c r="S28" s="39">
        <v>305.83999999999997</v>
      </c>
      <c r="T28" s="41">
        <f t="shared" si="6"/>
        <v>3.3939314674339527E-2</v>
      </c>
      <c r="U28" s="39">
        <v>0</v>
      </c>
      <c r="V28" s="41">
        <f t="shared" si="7"/>
        <v>0</v>
      </c>
    </row>
    <row r="29" spans="1:22" ht="33" customHeight="1" x14ac:dyDescent="0.2">
      <c r="A29" s="38" t="s">
        <v>15</v>
      </c>
      <c r="B29" s="39" t="s">
        <v>18</v>
      </c>
      <c r="C29" s="39" t="s">
        <v>89</v>
      </c>
      <c r="D29" s="38" t="s">
        <v>51</v>
      </c>
      <c r="E29" s="38" t="s">
        <v>66</v>
      </c>
      <c r="F29" s="38" t="s">
        <v>66</v>
      </c>
      <c r="G29" s="39">
        <v>0</v>
      </c>
      <c r="H29" s="39">
        <v>0.2</v>
      </c>
      <c r="I29" s="39">
        <v>11.92</v>
      </c>
      <c r="J29" s="39">
        <v>0</v>
      </c>
      <c r="K29" s="39">
        <v>12.21</v>
      </c>
      <c r="L29" s="39">
        <v>3.09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40">
        <f t="shared" si="5"/>
        <v>27.419999999999998</v>
      </c>
      <c r="S29" s="39">
        <v>171.06</v>
      </c>
      <c r="T29" s="41">
        <f t="shared" si="6"/>
        <v>0.16029463346194317</v>
      </c>
      <c r="U29" s="39">
        <v>22.82</v>
      </c>
      <c r="V29" s="41">
        <f t="shared" si="7"/>
        <v>0.13340348415760553</v>
      </c>
    </row>
    <row r="30" spans="1:22" ht="33" customHeight="1" x14ac:dyDescent="0.2">
      <c r="A30" s="38" t="s">
        <v>15</v>
      </c>
      <c r="B30" s="39" t="s">
        <v>18</v>
      </c>
      <c r="C30" s="39" t="s">
        <v>89</v>
      </c>
      <c r="D30" s="38" t="s">
        <v>52</v>
      </c>
      <c r="E30" s="38" t="s">
        <v>66</v>
      </c>
      <c r="F30" s="38" t="s">
        <v>66</v>
      </c>
      <c r="G30" s="39">
        <v>0</v>
      </c>
      <c r="H30" s="39">
        <v>1</v>
      </c>
      <c r="I30" s="39">
        <v>0</v>
      </c>
      <c r="J30" s="39">
        <v>0</v>
      </c>
      <c r="K30" s="39">
        <v>6</v>
      </c>
      <c r="L30" s="39">
        <v>3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40">
        <f t="shared" si="5"/>
        <v>10</v>
      </c>
      <c r="S30" s="39">
        <v>140.49</v>
      </c>
      <c r="T30" s="41">
        <f t="shared" si="6"/>
        <v>7.1179443376752791E-2</v>
      </c>
      <c r="U30" s="39">
        <v>10</v>
      </c>
      <c r="V30" s="41">
        <f t="shared" si="7"/>
        <v>7.1179443376752791E-2</v>
      </c>
    </row>
    <row r="31" spans="1:22" ht="33" customHeight="1" x14ac:dyDescent="0.2">
      <c r="A31" s="38" t="s">
        <v>15</v>
      </c>
      <c r="B31" s="39" t="s">
        <v>18</v>
      </c>
      <c r="C31" s="39" t="s">
        <v>89</v>
      </c>
      <c r="D31" s="38" t="s">
        <v>116</v>
      </c>
      <c r="E31" s="38" t="s">
        <v>66</v>
      </c>
      <c r="F31" s="38" t="s">
        <v>66</v>
      </c>
      <c r="G31" s="39">
        <v>0</v>
      </c>
      <c r="H31" s="39">
        <v>1.6</v>
      </c>
      <c r="I31" s="39">
        <v>3</v>
      </c>
      <c r="J31" s="39">
        <v>0</v>
      </c>
      <c r="K31" s="39">
        <v>1.75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40">
        <f t="shared" si="5"/>
        <v>6.35</v>
      </c>
      <c r="S31" s="39">
        <v>112.2</v>
      </c>
      <c r="T31" s="41">
        <f t="shared" si="6"/>
        <v>5.6595365418894823E-2</v>
      </c>
      <c r="U31" s="39">
        <v>4</v>
      </c>
      <c r="V31" s="41">
        <f t="shared" si="7"/>
        <v>3.5650623885918005E-2</v>
      </c>
    </row>
    <row r="32" spans="1:22" ht="33" customHeight="1" x14ac:dyDescent="0.2">
      <c r="A32" s="38" t="s">
        <v>15</v>
      </c>
      <c r="B32" s="39" t="s">
        <v>18</v>
      </c>
      <c r="C32" s="39" t="s">
        <v>88</v>
      </c>
      <c r="D32" s="38" t="s">
        <v>117</v>
      </c>
      <c r="E32" s="38" t="s">
        <v>119</v>
      </c>
      <c r="F32" s="38" t="s">
        <v>121</v>
      </c>
      <c r="G32" s="39">
        <v>0</v>
      </c>
      <c r="H32" s="39">
        <v>1</v>
      </c>
      <c r="I32" s="39">
        <v>0</v>
      </c>
      <c r="J32" s="39">
        <v>0</v>
      </c>
      <c r="K32" s="39">
        <v>1.2</v>
      </c>
      <c r="L32" s="39">
        <v>1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40">
        <f t="shared" si="5"/>
        <v>3.2</v>
      </c>
      <c r="S32" s="39">
        <v>7</v>
      </c>
      <c r="T32" s="41">
        <f t="shared" si="6"/>
        <v>0.45714285714285718</v>
      </c>
      <c r="U32" s="39">
        <v>3.2</v>
      </c>
      <c r="V32" s="41">
        <f t="shared" si="7"/>
        <v>0.45714285714285718</v>
      </c>
    </row>
    <row r="33" spans="1:22" ht="33" customHeight="1" x14ac:dyDescent="0.2">
      <c r="A33" s="38" t="s">
        <v>15</v>
      </c>
      <c r="B33" s="39" t="s">
        <v>18</v>
      </c>
      <c r="C33" s="39" t="s">
        <v>89</v>
      </c>
      <c r="D33" s="38" t="s">
        <v>25</v>
      </c>
      <c r="E33" s="38" t="s">
        <v>118</v>
      </c>
      <c r="F33" s="38" t="s">
        <v>120</v>
      </c>
      <c r="G33" s="39">
        <v>0</v>
      </c>
      <c r="H33" s="39">
        <v>4</v>
      </c>
      <c r="I33" s="39">
        <v>7.5</v>
      </c>
      <c r="J33" s="39">
        <v>0</v>
      </c>
      <c r="K33" s="39">
        <v>7.6</v>
      </c>
      <c r="L33" s="39">
        <v>2.15</v>
      </c>
      <c r="M33" s="39">
        <v>0.4</v>
      </c>
      <c r="N33" s="39">
        <v>0</v>
      </c>
      <c r="O33" s="39">
        <v>0</v>
      </c>
      <c r="P33" s="39">
        <v>0</v>
      </c>
      <c r="Q33" s="39">
        <v>0</v>
      </c>
      <c r="R33" s="40">
        <f t="shared" si="5"/>
        <v>21.65</v>
      </c>
      <c r="S33" s="39">
        <v>225.64</v>
      </c>
      <c r="T33" s="41">
        <f t="shared" si="6"/>
        <v>9.5949299769544402E-2</v>
      </c>
      <c r="U33" s="39">
        <v>13.76</v>
      </c>
      <c r="V33" s="41">
        <f t="shared" si="7"/>
        <v>6.0982095373160787E-2</v>
      </c>
    </row>
    <row r="34" spans="1:22" ht="33" customHeight="1" x14ac:dyDescent="0.2">
      <c r="A34" s="38" t="s">
        <v>15</v>
      </c>
      <c r="B34" s="39" t="s">
        <v>18</v>
      </c>
      <c r="C34" s="39" t="s">
        <v>89</v>
      </c>
      <c r="D34" s="38" t="s">
        <v>53</v>
      </c>
      <c r="E34" s="38" t="s">
        <v>66</v>
      </c>
      <c r="F34" s="38" t="s">
        <v>66</v>
      </c>
      <c r="G34" s="39">
        <v>0</v>
      </c>
      <c r="H34" s="39">
        <v>0</v>
      </c>
      <c r="I34" s="39">
        <v>2.5</v>
      </c>
      <c r="J34" s="39">
        <v>0</v>
      </c>
      <c r="K34" s="39">
        <v>20.62</v>
      </c>
      <c r="L34" s="39">
        <v>0.63</v>
      </c>
      <c r="M34" s="39">
        <v>0.55000000000000004</v>
      </c>
      <c r="N34" s="39">
        <v>0.21</v>
      </c>
      <c r="O34" s="39">
        <v>0</v>
      </c>
      <c r="P34" s="39">
        <v>0</v>
      </c>
      <c r="Q34" s="39">
        <v>0</v>
      </c>
      <c r="R34" s="40">
        <f t="shared" si="5"/>
        <v>24.51</v>
      </c>
      <c r="S34" s="39">
        <v>166.62</v>
      </c>
      <c r="T34" s="41">
        <f t="shared" si="6"/>
        <v>0.14710118833273317</v>
      </c>
      <c r="U34" s="39">
        <v>15.26</v>
      </c>
      <c r="V34" s="41">
        <f t="shared" si="7"/>
        <v>9.1585643980314491E-2</v>
      </c>
    </row>
    <row r="35" spans="1:22" ht="33" customHeight="1" x14ac:dyDescent="0.2">
      <c r="A35" s="38" t="s">
        <v>15</v>
      </c>
      <c r="B35" s="39" t="s">
        <v>18</v>
      </c>
      <c r="C35" s="39" t="s">
        <v>89</v>
      </c>
      <c r="D35" s="38" t="s">
        <v>54</v>
      </c>
      <c r="E35" s="38" t="s">
        <v>66</v>
      </c>
      <c r="F35" s="38" t="s">
        <v>122</v>
      </c>
      <c r="G35" s="39">
        <v>0</v>
      </c>
      <c r="H35" s="39">
        <v>1.03</v>
      </c>
      <c r="I35" s="39">
        <v>0</v>
      </c>
      <c r="J35" s="39">
        <v>0</v>
      </c>
      <c r="K35" s="39">
        <v>8.09</v>
      </c>
      <c r="L35" s="39">
        <v>3.64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40">
        <f t="shared" si="5"/>
        <v>12.76</v>
      </c>
      <c r="S35" s="39">
        <v>160.15</v>
      </c>
      <c r="T35" s="41">
        <f t="shared" si="6"/>
        <v>7.9675304402123004E-2</v>
      </c>
      <c r="U35" s="39">
        <v>12.76</v>
      </c>
      <c r="V35" s="41">
        <f t="shared" si="7"/>
        <v>7.9675304402123004E-2</v>
      </c>
    </row>
    <row r="36" spans="1:22" ht="33" customHeight="1" x14ac:dyDescent="0.2">
      <c r="A36" s="38" t="s">
        <v>15</v>
      </c>
      <c r="B36" s="39" t="s">
        <v>18</v>
      </c>
      <c r="C36" s="39" t="s">
        <v>89</v>
      </c>
      <c r="D36" s="38" t="s">
        <v>23</v>
      </c>
      <c r="E36" s="38" t="s">
        <v>21</v>
      </c>
      <c r="F36" s="38" t="s">
        <v>124</v>
      </c>
      <c r="G36" s="39">
        <v>0</v>
      </c>
      <c r="H36" s="39">
        <v>0</v>
      </c>
      <c r="I36" s="39">
        <v>0</v>
      </c>
      <c r="J36" s="39">
        <v>0</v>
      </c>
      <c r="K36" s="39">
        <v>0.4</v>
      </c>
      <c r="L36" s="39">
        <v>0.2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40">
        <f t="shared" si="5"/>
        <v>0.60000000000000009</v>
      </c>
      <c r="S36" s="39">
        <v>34.799999999999997</v>
      </c>
      <c r="T36" s="41">
        <f t="shared" si="6"/>
        <v>1.7241379310344831E-2</v>
      </c>
      <c r="U36" s="39">
        <v>0.6</v>
      </c>
      <c r="V36" s="41">
        <f t="shared" si="7"/>
        <v>1.7241379310344827E-2</v>
      </c>
    </row>
    <row r="37" spans="1:22" ht="33" customHeight="1" x14ac:dyDescent="0.2">
      <c r="A37" s="38" t="s">
        <v>15</v>
      </c>
      <c r="B37" s="39" t="s">
        <v>18</v>
      </c>
      <c r="C37" s="39"/>
      <c r="D37" s="38" t="s">
        <v>23</v>
      </c>
      <c r="E37" s="38" t="s">
        <v>21</v>
      </c>
      <c r="F37" s="38" t="s">
        <v>126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2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40">
        <f t="shared" si="5"/>
        <v>2</v>
      </c>
      <c r="S37" s="39">
        <v>3</v>
      </c>
      <c r="T37" s="41">
        <f t="shared" si="6"/>
        <v>0.66666666666666663</v>
      </c>
      <c r="U37" s="39">
        <v>0</v>
      </c>
      <c r="V37" s="41">
        <f t="shared" si="7"/>
        <v>0</v>
      </c>
    </row>
    <row r="38" spans="1:22" ht="33" customHeight="1" x14ac:dyDescent="0.2">
      <c r="A38" s="38" t="s">
        <v>15</v>
      </c>
      <c r="B38" s="39" t="s">
        <v>18</v>
      </c>
      <c r="C38" s="39" t="s">
        <v>89</v>
      </c>
      <c r="D38" s="38" t="s">
        <v>23</v>
      </c>
      <c r="E38" s="38" t="s">
        <v>90</v>
      </c>
      <c r="F38" s="38" t="s">
        <v>66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40">
        <f t="shared" si="5"/>
        <v>0</v>
      </c>
      <c r="S38" s="39">
        <v>9</v>
      </c>
      <c r="T38" s="41">
        <f t="shared" si="6"/>
        <v>0</v>
      </c>
      <c r="U38" s="39">
        <v>0</v>
      </c>
      <c r="V38" s="41">
        <f t="shared" si="7"/>
        <v>0</v>
      </c>
    </row>
    <row r="39" spans="1:22" ht="33" customHeight="1" x14ac:dyDescent="0.2">
      <c r="A39" s="38" t="s">
        <v>15</v>
      </c>
      <c r="B39" s="39" t="s">
        <v>18</v>
      </c>
      <c r="C39" s="39" t="s">
        <v>89</v>
      </c>
      <c r="D39" s="38" t="s">
        <v>123</v>
      </c>
      <c r="E39" s="38" t="s">
        <v>66</v>
      </c>
      <c r="F39" s="38" t="s">
        <v>125</v>
      </c>
      <c r="G39" s="39">
        <v>0</v>
      </c>
      <c r="H39" s="39">
        <v>0</v>
      </c>
      <c r="I39" s="39">
        <v>4</v>
      </c>
      <c r="J39" s="39">
        <v>0</v>
      </c>
      <c r="K39" s="39">
        <v>0</v>
      </c>
      <c r="L39" s="39">
        <v>2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40">
        <f t="shared" si="5"/>
        <v>6</v>
      </c>
      <c r="S39" s="39">
        <v>93.7</v>
      </c>
      <c r="T39" s="41">
        <f t="shared" si="6"/>
        <v>6.4034151547491994E-2</v>
      </c>
      <c r="U39" s="39">
        <v>7</v>
      </c>
      <c r="V39" s="41">
        <f t="shared" si="7"/>
        <v>7.4706510138740662E-2</v>
      </c>
    </row>
    <row r="40" spans="1:22" ht="33" customHeight="1" x14ac:dyDescent="0.2">
      <c r="A40" s="38" t="s">
        <v>15</v>
      </c>
      <c r="B40" s="39" t="s">
        <v>18</v>
      </c>
      <c r="C40" s="39" t="s">
        <v>88</v>
      </c>
      <c r="D40" s="38" t="s">
        <v>24</v>
      </c>
      <c r="E40" s="38" t="s">
        <v>66</v>
      </c>
      <c r="F40" s="38" t="s">
        <v>91</v>
      </c>
      <c r="G40" s="39">
        <v>0.7</v>
      </c>
      <c r="H40" s="39">
        <v>0.44</v>
      </c>
      <c r="I40" s="39">
        <v>6</v>
      </c>
      <c r="J40" s="39">
        <v>0</v>
      </c>
      <c r="K40" s="39">
        <v>7.22</v>
      </c>
      <c r="L40" s="39">
        <v>7.73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40">
        <f t="shared" si="5"/>
        <v>22.09</v>
      </c>
      <c r="S40" s="39">
        <v>236.54</v>
      </c>
      <c r="T40" s="41">
        <f t="shared" si="6"/>
        <v>9.3388010484484654E-2</v>
      </c>
      <c r="U40" s="39">
        <v>16.329999999999998</v>
      </c>
      <c r="V40" s="41">
        <f t="shared" si="7"/>
        <v>6.9036949353174934E-2</v>
      </c>
    </row>
    <row r="41" spans="1:22" ht="33" customHeight="1" x14ac:dyDescent="0.2">
      <c r="A41" s="38" t="s">
        <v>15</v>
      </c>
      <c r="B41" s="39" t="s">
        <v>18</v>
      </c>
      <c r="C41" s="39"/>
      <c r="D41" s="38" t="s">
        <v>128</v>
      </c>
      <c r="E41" s="38" t="s">
        <v>66</v>
      </c>
      <c r="F41" s="38" t="s">
        <v>131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40">
        <f t="shared" si="5"/>
        <v>0</v>
      </c>
      <c r="S41" s="39">
        <v>24</v>
      </c>
      <c r="T41" s="41">
        <f t="shared" si="6"/>
        <v>0</v>
      </c>
      <c r="U41" s="39">
        <v>0</v>
      </c>
      <c r="V41" s="41">
        <f t="shared" si="7"/>
        <v>0</v>
      </c>
    </row>
    <row r="42" spans="1:22" ht="33" customHeight="1" x14ac:dyDescent="0.2">
      <c r="A42" s="38" t="s">
        <v>15</v>
      </c>
      <c r="B42" s="39" t="s">
        <v>18</v>
      </c>
      <c r="C42" s="39" t="s">
        <v>89</v>
      </c>
      <c r="D42" s="38" t="s">
        <v>55</v>
      </c>
      <c r="E42" s="38" t="s">
        <v>66</v>
      </c>
      <c r="F42" s="38" t="s">
        <v>66</v>
      </c>
      <c r="G42" s="39">
        <v>0</v>
      </c>
      <c r="H42" s="39">
        <v>1</v>
      </c>
      <c r="I42" s="39">
        <v>4</v>
      </c>
      <c r="J42" s="39">
        <v>0</v>
      </c>
      <c r="K42" s="39">
        <v>0</v>
      </c>
      <c r="L42" s="39">
        <v>1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40">
        <f t="shared" si="5"/>
        <v>6</v>
      </c>
      <c r="S42" s="39">
        <v>50.1</v>
      </c>
      <c r="T42" s="41">
        <f t="shared" si="6"/>
        <v>0.11976047904191617</v>
      </c>
      <c r="U42" s="39">
        <v>3</v>
      </c>
      <c r="V42" s="41">
        <f t="shared" si="7"/>
        <v>5.9880239520958084E-2</v>
      </c>
    </row>
    <row r="43" spans="1:22" ht="33" customHeight="1" x14ac:dyDescent="0.2">
      <c r="A43" s="38" t="s">
        <v>15</v>
      </c>
      <c r="B43" s="39" t="s">
        <v>18</v>
      </c>
      <c r="C43" s="39" t="s">
        <v>88</v>
      </c>
      <c r="D43" s="38" t="s">
        <v>56</v>
      </c>
      <c r="E43" s="38" t="s">
        <v>66</v>
      </c>
      <c r="F43" s="38" t="s">
        <v>66</v>
      </c>
      <c r="G43" s="39">
        <v>0</v>
      </c>
      <c r="H43" s="39">
        <v>1</v>
      </c>
      <c r="I43" s="39">
        <v>0</v>
      </c>
      <c r="J43" s="39">
        <v>0</v>
      </c>
      <c r="K43" s="39">
        <v>5.21</v>
      </c>
      <c r="L43" s="39">
        <v>2.0299999999999998</v>
      </c>
      <c r="M43" s="39">
        <v>0.09</v>
      </c>
      <c r="N43" s="39">
        <v>0.8</v>
      </c>
      <c r="O43" s="39">
        <v>0</v>
      </c>
      <c r="P43" s="39">
        <v>0</v>
      </c>
      <c r="Q43" s="39">
        <v>0</v>
      </c>
      <c r="R43" s="40">
        <f t="shared" si="5"/>
        <v>9.1300000000000008</v>
      </c>
      <c r="S43" s="39">
        <v>99.45</v>
      </c>
      <c r="T43" s="41">
        <f t="shared" si="6"/>
        <v>9.1804927099044753E-2</v>
      </c>
      <c r="U43" s="39">
        <v>9.1300000000000008</v>
      </c>
      <c r="V43" s="41">
        <f t="shared" si="7"/>
        <v>9.1804927099044753E-2</v>
      </c>
    </row>
    <row r="44" spans="1:22" ht="33" customHeight="1" x14ac:dyDescent="0.2">
      <c r="A44" s="38" t="s">
        <v>15</v>
      </c>
      <c r="B44" s="39" t="s">
        <v>18</v>
      </c>
      <c r="C44" s="39" t="s">
        <v>88</v>
      </c>
      <c r="D44" s="38" t="s">
        <v>132</v>
      </c>
      <c r="E44" s="38" t="s">
        <v>147</v>
      </c>
      <c r="F44" s="38" t="s">
        <v>121</v>
      </c>
      <c r="G44" s="39">
        <v>0</v>
      </c>
      <c r="H44" s="39">
        <v>1.1000000000000001</v>
      </c>
      <c r="I44" s="39">
        <v>0</v>
      </c>
      <c r="J44" s="39">
        <v>0</v>
      </c>
      <c r="K44" s="39">
        <v>2</v>
      </c>
      <c r="L44" s="39">
        <v>0</v>
      </c>
      <c r="M44" s="39">
        <v>0</v>
      </c>
      <c r="N44" s="39">
        <v>0</v>
      </c>
      <c r="O44" s="39">
        <v>1.21</v>
      </c>
      <c r="P44" s="39">
        <v>0</v>
      </c>
      <c r="Q44" s="39">
        <v>0</v>
      </c>
      <c r="R44" s="40">
        <f t="shared" si="5"/>
        <v>4.3100000000000005</v>
      </c>
      <c r="S44" s="39">
        <v>30.6</v>
      </c>
      <c r="T44" s="41">
        <f t="shared" si="6"/>
        <v>0.14084967320261438</v>
      </c>
      <c r="U44" s="39">
        <v>3.41</v>
      </c>
      <c r="V44" s="41">
        <f t="shared" si="7"/>
        <v>0.11143790849673202</v>
      </c>
    </row>
    <row r="45" spans="1:22" ht="33" customHeight="1" x14ac:dyDescent="0.2">
      <c r="A45" s="38" t="s">
        <v>15</v>
      </c>
      <c r="B45" s="39" t="s">
        <v>18</v>
      </c>
      <c r="C45" s="39" t="s">
        <v>89</v>
      </c>
      <c r="D45" s="38" t="s">
        <v>133</v>
      </c>
      <c r="E45" s="38" t="s">
        <v>66</v>
      </c>
      <c r="F45" s="38" t="s">
        <v>66</v>
      </c>
      <c r="G45" s="39">
        <v>0</v>
      </c>
      <c r="H45" s="39">
        <v>2.2000000000000002</v>
      </c>
      <c r="I45" s="39">
        <v>9.6999999999999993</v>
      </c>
      <c r="J45" s="39">
        <v>0</v>
      </c>
      <c r="K45" s="39">
        <v>4.0999999999999996</v>
      </c>
      <c r="L45" s="39">
        <v>3.17</v>
      </c>
      <c r="M45" s="39">
        <v>3.5</v>
      </c>
      <c r="N45" s="39">
        <v>1.7</v>
      </c>
      <c r="O45" s="39">
        <v>0</v>
      </c>
      <c r="P45" s="39">
        <v>0</v>
      </c>
      <c r="Q45" s="39">
        <v>0</v>
      </c>
      <c r="R45" s="40">
        <f t="shared" si="5"/>
        <v>24.369999999999997</v>
      </c>
      <c r="S45" s="39">
        <v>171.72</v>
      </c>
      <c r="T45" s="41">
        <f t="shared" si="6"/>
        <v>0.14191707430701139</v>
      </c>
      <c r="U45" s="39">
        <v>20.02</v>
      </c>
      <c r="V45" s="41">
        <f t="shared" si="7"/>
        <v>0.11658513859771721</v>
      </c>
    </row>
    <row r="46" spans="1:22" ht="33" customHeight="1" x14ac:dyDescent="0.2">
      <c r="A46" s="38" t="s">
        <v>15</v>
      </c>
      <c r="B46" s="39" t="s">
        <v>18</v>
      </c>
      <c r="C46" s="39" t="s">
        <v>89</v>
      </c>
      <c r="D46" s="38" t="s">
        <v>134</v>
      </c>
      <c r="E46" s="38" t="s">
        <v>66</v>
      </c>
      <c r="F46" s="38" t="s">
        <v>66</v>
      </c>
      <c r="G46" s="39">
        <v>0</v>
      </c>
      <c r="H46" s="39">
        <v>0</v>
      </c>
      <c r="I46" s="39">
        <v>1.25</v>
      </c>
      <c r="J46" s="39">
        <v>0</v>
      </c>
      <c r="K46" s="39">
        <v>0</v>
      </c>
      <c r="L46" s="39">
        <v>3.18</v>
      </c>
      <c r="M46" s="39">
        <v>4.2</v>
      </c>
      <c r="N46" s="39">
        <v>1</v>
      </c>
      <c r="O46" s="39">
        <v>0</v>
      </c>
      <c r="P46" s="39">
        <v>0</v>
      </c>
      <c r="Q46" s="39">
        <v>0</v>
      </c>
      <c r="R46" s="40">
        <f t="shared" si="5"/>
        <v>9.629999999999999</v>
      </c>
      <c r="S46" s="39">
        <v>114.78</v>
      </c>
      <c r="T46" s="41">
        <f t="shared" si="6"/>
        <v>8.3899634082592781E-2</v>
      </c>
      <c r="U46" s="39">
        <v>3</v>
      </c>
      <c r="V46" s="41">
        <f t="shared" si="7"/>
        <v>2.6136957658128592E-2</v>
      </c>
    </row>
    <row r="47" spans="1:22" ht="33" customHeight="1" x14ac:dyDescent="0.2">
      <c r="A47" s="38" t="s">
        <v>15</v>
      </c>
      <c r="B47" s="39" t="s">
        <v>18</v>
      </c>
      <c r="C47" s="39" t="s">
        <v>89</v>
      </c>
      <c r="D47" s="38" t="s">
        <v>135</v>
      </c>
      <c r="E47" s="38" t="s">
        <v>66</v>
      </c>
      <c r="F47" s="38" t="s">
        <v>66</v>
      </c>
      <c r="G47" s="39">
        <v>0</v>
      </c>
      <c r="H47" s="39">
        <v>0</v>
      </c>
      <c r="I47" s="39">
        <v>6.03</v>
      </c>
      <c r="J47" s="39">
        <v>0</v>
      </c>
      <c r="K47" s="39">
        <v>3.33</v>
      </c>
      <c r="L47" s="39">
        <v>2.6</v>
      </c>
      <c r="M47" s="39">
        <v>0.2</v>
      </c>
      <c r="N47" s="39">
        <v>0</v>
      </c>
      <c r="O47" s="39">
        <v>0</v>
      </c>
      <c r="P47" s="39">
        <v>0</v>
      </c>
      <c r="Q47" s="39">
        <v>0</v>
      </c>
      <c r="R47" s="40">
        <f t="shared" si="5"/>
        <v>12.159999999999998</v>
      </c>
      <c r="S47" s="39">
        <v>71.540000000000006</v>
      </c>
      <c r="T47" s="41">
        <f t="shared" si="6"/>
        <v>0.16997483925076876</v>
      </c>
      <c r="U47" s="39">
        <v>6.23</v>
      </c>
      <c r="V47" s="41">
        <f t="shared" si="7"/>
        <v>8.708414872798434E-2</v>
      </c>
    </row>
    <row r="48" spans="1:22" ht="33" customHeight="1" x14ac:dyDescent="0.2">
      <c r="A48" s="38" t="s">
        <v>15</v>
      </c>
      <c r="B48" s="39" t="s">
        <v>18</v>
      </c>
      <c r="C48" s="39" t="s">
        <v>89</v>
      </c>
      <c r="D48" s="38" t="s">
        <v>136</v>
      </c>
      <c r="E48" s="38" t="s">
        <v>66</v>
      </c>
      <c r="F48" s="38" t="s">
        <v>66</v>
      </c>
      <c r="G48" s="39">
        <v>0</v>
      </c>
      <c r="H48" s="39">
        <v>0</v>
      </c>
      <c r="I48" s="39">
        <v>1.6</v>
      </c>
      <c r="J48" s="39">
        <v>0</v>
      </c>
      <c r="K48" s="39">
        <v>1.36</v>
      </c>
      <c r="L48" s="39">
        <v>7.48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40">
        <f t="shared" si="5"/>
        <v>10.440000000000001</v>
      </c>
      <c r="S48" s="39">
        <v>91.34</v>
      </c>
      <c r="T48" s="41">
        <f t="shared" si="6"/>
        <v>0.11429822640683163</v>
      </c>
      <c r="U48" s="39">
        <v>4.41</v>
      </c>
      <c r="V48" s="41">
        <f t="shared" si="7"/>
        <v>4.828114736150646E-2</v>
      </c>
    </row>
    <row r="49" spans="1:22" ht="33" customHeight="1" x14ac:dyDescent="0.2">
      <c r="A49" s="38" t="s">
        <v>15</v>
      </c>
      <c r="B49" s="39" t="s">
        <v>18</v>
      </c>
      <c r="C49" s="39" t="s">
        <v>89</v>
      </c>
      <c r="D49" s="38" t="s">
        <v>137</v>
      </c>
      <c r="E49" s="38" t="s">
        <v>66</v>
      </c>
      <c r="F49" s="38" t="s">
        <v>125</v>
      </c>
      <c r="G49" s="39">
        <v>0</v>
      </c>
      <c r="H49" s="39">
        <v>2</v>
      </c>
      <c r="I49" s="39">
        <v>1</v>
      </c>
      <c r="J49" s="39">
        <v>0</v>
      </c>
      <c r="K49" s="39">
        <v>5</v>
      </c>
      <c r="L49" s="39">
        <v>5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40">
        <f t="shared" si="5"/>
        <v>13</v>
      </c>
      <c r="S49" s="39">
        <v>87.24</v>
      </c>
      <c r="T49" s="41">
        <f t="shared" si="6"/>
        <v>0.14901421366345713</v>
      </c>
      <c r="U49" s="39">
        <v>8</v>
      </c>
      <c r="V49" s="41">
        <f t="shared" si="7"/>
        <v>9.1701054562127474E-2</v>
      </c>
    </row>
    <row r="50" spans="1:22" ht="33" customHeight="1" x14ac:dyDescent="0.2">
      <c r="A50" s="38" t="s">
        <v>15</v>
      </c>
      <c r="B50" s="39" t="s">
        <v>18</v>
      </c>
      <c r="C50" s="39" t="s">
        <v>89</v>
      </c>
      <c r="D50" s="38" t="s">
        <v>138</v>
      </c>
      <c r="E50" s="38" t="s">
        <v>66</v>
      </c>
      <c r="F50" s="38" t="s">
        <v>150</v>
      </c>
      <c r="G50" s="39">
        <v>0</v>
      </c>
      <c r="H50" s="39">
        <v>0</v>
      </c>
      <c r="I50" s="39">
        <v>0</v>
      </c>
      <c r="J50" s="39">
        <v>0</v>
      </c>
      <c r="K50" s="39">
        <v>2</v>
      </c>
      <c r="L50" s="39">
        <v>1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40">
        <f t="shared" si="5"/>
        <v>3</v>
      </c>
      <c r="S50" s="39">
        <v>55.19</v>
      </c>
      <c r="T50" s="41">
        <f t="shared" si="6"/>
        <v>5.4357673491574561E-2</v>
      </c>
      <c r="U50" s="39">
        <v>2</v>
      </c>
      <c r="V50" s="41">
        <f t="shared" si="7"/>
        <v>3.6238448994383041E-2</v>
      </c>
    </row>
    <row r="51" spans="1:22" ht="33" customHeight="1" x14ac:dyDescent="0.2">
      <c r="A51" s="38" t="s">
        <v>15</v>
      </c>
      <c r="B51" s="39" t="s">
        <v>18</v>
      </c>
      <c r="C51" s="39" t="s">
        <v>88</v>
      </c>
      <c r="D51" s="38" t="s">
        <v>139</v>
      </c>
      <c r="E51" s="38" t="s">
        <v>66</v>
      </c>
      <c r="F51" s="38" t="s">
        <v>66</v>
      </c>
      <c r="G51" s="39">
        <v>1</v>
      </c>
      <c r="H51" s="39">
        <v>0</v>
      </c>
      <c r="I51" s="39">
        <v>0</v>
      </c>
      <c r="J51" s="39">
        <v>0</v>
      </c>
      <c r="K51" s="39">
        <v>0</v>
      </c>
      <c r="L51" s="39">
        <v>1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40">
        <f t="shared" si="5"/>
        <v>2</v>
      </c>
      <c r="S51" s="39">
        <v>36.880000000000003</v>
      </c>
      <c r="T51" s="41">
        <f t="shared" si="6"/>
        <v>5.4229934924078085E-2</v>
      </c>
      <c r="U51" s="39">
        <v>0</v>
      </c>
      <c r="V51" s="41">
        <f t="shared" si="7"/>
        <v>0</v>
      </c>
    </row>
    <row r="52" spans="1:22" ht="33" customHeight="1" x14ac:dyDescent="0.2">
      <c r="A52" s="38" t="s">
        <v>15</v>
      </c>
      <c r="B52" s="39" t="s">
        <v>18</v>
      </c>
      <c r="C52" s="39" t="s">
        <v>89</v>
      </c>
      <c r="D52" s="38" t="s">
        <v>57</v>
      </c>
      <c r="E52" s="38" t="s">
        <v>66</v>
      </c>
      <c r="F52" s="38" t="s">
        <v>66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40">
        <f t="shared" si="5"/>
        <v>0</v>
      </c>
      <c r="S52" s="39">
        <v>2</v>
      </c>
      <c r="T52" s="41">
        <f t="shared" si="6"/>
        <v>0</v>
      </c>
      <c r="U52" s="39">
        <v>0</v>
      </c>
      <c r="V52" s="41">
        <f t="shared" si="7"/>
        <v>0</v>
      </c>
    </row>
    <row r="53" spans="1:22" ht="33" customHeight="1" x14ac:dyDescent="0.2">
      <c r="A53" s="38" t="s">
        <v>15</v>
      </c>
      <c r="B53" s="39" t="s">
        <v>18</v>
      </c>
      <c r="C53" s="39" t="s">
        <v>88</v>
      </c>
      <c r="D53" s="38" t="s">
        <v>140</v>
      </c>
      <c r="E53" s="38" t="s">
        <v>66</v>
      </c>
      <c r="F53" s="38" t="s">
        <v>73</v>
      </c>
      <c r="G53" s="39">
        <v>0</v>
      </c>
      <c r="H53" s="39">
        <v>0</v>
      </c>
      <c r="I53" s="39">
        <v>0</v>
      </c>
      <c r="J53" s="39">
        <v>0</v>
      </c>
      <c r="K53" s="39">
        <v>1.4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40">
        <f t="shared" si="5"/>
        <v>1.4</v>
      </c>
      <c r="S53" s="39">
        <v>59.58</v>
      </c>
      <c r="T53" s="41">
        <f t="shared" si="6"/>
        <v>2.3497818059751593E-2</v>
      </c>
      <c r="U53" s="39">
        <v>1.4</v>
      </c>
      <c r="V53" s="41">
        <f t="shared" si="7"/>
        <v>2.3497818059751593E-2</v>
      </c>
    </row>
    <row r="54" spans="1:22" ht="33" customHeight="1" x14ac:dyDescent="0.2">
      <c r="A54" s="38" t="s">
        <v>15</v>
      </c>
      <c r="B54" s="39" t="s">
        <v>18</v>
      </c>
      <c r="C54" s="39" t="s">
        <v>89</v>
      </c>
      <c r="D54" s="38" t="s">
        <v>141</v>
      </c>
      <c r="E54" s="38" t="s">
        <v>148</v>
      </c>
      <c r="F54" s="38" t="s">
        <v>151</v>
      </c>
      <c r="G54" s="39">
        <v>0</v>
      </c>
      <c r="H54" s="39">
        <v>0</v>
      </c>
      <c r="I54" s="39">
        <v>6</v>
      </c>
      <c r="J54" s="39">
        <v>0</v>
      </c>
      <c r="K54" s="39">
        <v>5</v>
      </c>
      <c r="L54" s="39">
        <v>8.1999999999999993</v>
      </c>
      <c r="M54" s="39">
        <v>1</v>
      </c>
      <c r="N54" s="39">
        <v>0</v>
      </c>
      <c r="O54" s="39">
        <v>0</v>
      </c>
      <c r="P54" s="39">
        <v>0</v>
      </c>
      <c r="Q54" s="39">
        <v>0</v>
      </c>
      <c r="R54" s="40">
        <f t="shared" si="5"/>
        <v>20.2</v>
      </c>
      <c r="S54" s="39">
        <v>180.5</v>
      </c>
      <c r="T54" s="41">
        <f t="shared" si="6"/>
        <v>0.11191135734072022</v>
      </c>
      <c r="U54" s="39">
        <v>4</v>
      </c>
      <c r="V54" s="41">
        <f t="shared" si="7"/>
        <v>2.2160664819944598E-2</v>
      </c>
    </row>
    <row r="55" spans="1:22" ht="33" customHeight="1" x14ac:dyDescent="0.2">
      <c r="A55" s="38" t="s">
        <v>15</v>
      </c>
      <c r="B55" s="39" t="s">
        <v>18</v>
      </c>
      <c r="C55" s="39" t="s">
        <v>89</v>
      </c>
      <c r="D55" s="38" t="s">
        <v>142</v>
      </c>
      <c r="E55" s="38" t="s">
        <v>66</v>
      </c>
      <c r="F55" s="38" t="s">
        <v>66</v>
      </c>
      <c r="G55" s="39">
        <v>0</v>
      </c>
      <c r="H55" s="39">
        <v>2.2799999999999998</v>
      </c>
      <c r="I55" s="39">
        <v>14.92</v>
      </c>
      <c r="J55" s="39">
        <v>0</v>
      </c>
      <c r="K55" s="39">
        <v>26.92</v>
      </c>
      <c r="L55" s="39">
        <v>5.29</v>
      </c>
      <c r="M55" s="39">
        <v>4</v>
      </c>
      <c r="N55" s="39">
        <v>1</v>
      </c>
      <c r="O55" s="39">
        <v>0</v>
      </c>
      <c r="P55" s="39">
        <v>0</v>
      </c>
      <c r="Q55" s="39">
        <v>0</v>
      </c>
      <c r="R55" s="40">
        <f t="shared" si="5"/>
        <v>54.410000000000004</v>
      </c>
      <c r="S55" s="39">
        <v>432</v>
      </c>
      <c r="T55" s="41">
        <f t="shared" si="6"/>
        <v>0.12594907407407407</v>
      </c>
      <c r="U55" s="39">
        <v>44.57</v>
      </c>
      <c r="V55" s="41">
        <f t="shared" si="7"/>
        <v>0.1031712962962963</v>
      </c>
    </row>
    <row r="56" spans="1:22" ht="33" customHeight="1" x14ac:dyDescent="0.2">
      <c r="A56" s="38" t="s">
        <v>15</v>
      </c>
      <c r="B56" s="39" t="s">
        <v>18</v>
      </c>
      <c r="C56" s="39" t="s">
        <v>89</v>
      </c>
      <c r="D56" s="38" t="s">
        <v>143</v>
      </c>
      <c r="E56" s="38" t="s">
        <v>66</v>
      </c>
      <c r="F56" s="38" t="s">
        <v>152</v>
      </c>
      <c r="G56" s="39">
        <v>0</v>
      </c>
      <c r="H56" s="39">
        <v>0</v>
      </c>
      <c r="I56" s="39">
        <v>-6.61</v>
      </c>
      <c r="J56" s="39">
        <v>0</v>
      </c>
      <c r="K56" s="39">
        <v>10.09</v>
      </c>
      <c r="L56" s="39">
        <v>2.48</v>
      </c>
      <c r="M56" s="39">
        <v>-0.1</v>
      </c>
      <c r="N56" s="39">
        <v>0</v>
      </c>
      <c r="O56" s="39">
        <v>0</v>
      </c>
      <c r="P56" s="39">
        <v>0</v>
      </c>
      <c r="Q56" s="39">
        <v>0</v>
      </c>
      <c r="R56" s="40">
        <f t="shared" si="5"/>
        <v>5.8599999999999994</v>
      </c>
      <c r="S56" s="39">
        <v>138.96</v>
      </c>
      <c r="T56" s="41">
        <f t="shared" si="6"/>
        <v>4.2170408750719625E-2</v>
      </c>
      <c r="U56" s="39">
        <v>11.57</v>
      </c>
      <c r="V56" s="41">
        <f t="shared" si="7"/>
        <v>8.3261370178468616E-2</v>
      </c>
    </row>
    <row r="57" spans="1:22" ht="33" customHeight="1" x14ac:dyDescent="0.2">
      <c r="A57" s="38" t="s">
        <v>15</v>
      </c>
      <c r="B57" s="39" t="s">
        <v>18</v>
      </c>
      <c r="C57" s="39" t="s">
        <v>89</v>
      </c>
      <c r="D57" s="38" t="s">
        <v>58</v>
      </c>
      <c r="E57" s="38" t="s">
        <v>66</v>
      </c>
      <c r="F57" s="38" t="s">
        <v>66</v>
      </c>
      <c r="G57" s="39">
        <v>1</v>
      </c>
      <c r="H57" s="39">
        <v>0</v>
      </c>
      <c r="I57" s="39">
        <v>13</v>
      </c>
      <c r="J57" s="39">
        <v>0</v>
      </c>
      <c r="K57" s="39">
        <v>8</v>
      </c>
      <c r="L57" s="39">
        <v>1</v>
      </c>
      <c r="M57" s="39">
        <v>0</v>
      </c>
      <c r="N57" s="39">
        <v>1</v>
      </c>
      <c r="O57" s="39">
        <v>0</v>
      </c>
      <c r="P57" s="39">
        <v>0</v>
      </c>
      <c r="Q57" s="39">
        <v>0</v>
      </c>
      <c r="R57" s="40">
        <f t="shared" si="5"/>
        <v>24</v>
      </c>
      <c r="S57" s="39">
        <v>298</v>
      </c>
      <c r="T57" s="41">
        <f t="shared" si="6"/>
        <v>8.0536912751677847E-2</v>
      </c>
      <c r="U57" s="39">
        <v>13</v>
      </c>
      <c r="V57" s="41">
        <f t="shared" si="7"/>
        <v>4.3624161073825503E-2</v>
      </c>
    </row>
    <row r="58" spans="1:22" ht="33" customHeight="1" x14ac:dyDescent="0.2">
      <c r="A58" s="38" t="s">
        <v>15</v>
      </c>
      <c r="B58" s="39" t="s">
        <v>18</v>
      </c>
      <c r="C58" s="39" t="s">
        <v>89</v>
      </c>
      <c r="D58" s="38" t="s">
        <v>144</v>
      </c>
      <c r="E58" s="38" t="s">
        <v>66</v>
      </c>
      <c r="F58" s="38" t="s">
        <v>71</v>
      </c>
      <c r="G58" s="39">
        <v>0</v>
      </c>
      <c r="H58" s="39">
        <v>0</v>
      </c>
      <c r="I58" s="39">
        <v>2.3199999999999998</v>
      </c>
      <c r="J58" s="39">
        <v>0</v>
      </c>
      <c r="K58" s="39">
        <v>2.74</v>
      </c>
      <c r="L58" s="39">
        <v>1.92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40">
        <f t="shared" si="5"/>
        <v>6.98</v>
      </c>
      <c r="S58" s="39">
        <v>155.41999999999999</v>
      </c>
      <c r="T58" s="41">
        <f t="shared" si="6"/>
        <v>4.4910564920859611E-2</v>
      </c>
      <c r="U58" s="39">
        <v>6.98</v>
      </c>
      <c r="V58" s="41">
        <f t="shared" si="7"/>
        <v>4.4910564920859611E-2</v>
      </c>
    </row>
    <row r="59" spans="1:22" ht="33" customHeight="1" x14ac:dyDescent="0.2">
      <c r="A59" s="38" t="s">
        <v>15</v>
      </c>
      <c r="B59" s="39" t="s">
        <v>18</v>
      </c>
      <c r="C59" s="39" t="s">
        <v>88</v>
      </c>
      <c r="D59" s="38" t="s">
        <v>145</v>
      </c>
      <c r="E59" s="38" t="s">
        <v>149</v>
      </c>
      <c r="F59" s="38" t="s">
        <v>153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0.4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40">
        <f t="shared" si="5"/>
        <v>0.4</v>
      </c>
      <c r="S59" s="39">
        <v>1.8</v>
      </c>
      <c r="T59" s="41">
        <f t="shared" si="6"/>
        <v>0.22222222222222224</v>
      </c>
      <c r="U59" s="39">
        <v>0</v>
      </c>
      <c r="V59" s="41">
        <f t="shared" si="7"/>
        <v>0</v>
      </c>
    </row>
    <row r="60" spans="1:22" ht="33" customHeight="1" x14ac:dyDescent="0.2">
      <c r="A60" s="38" t="s">
        <v>15</v>
      </c>
      <c r="B60" s="39" t="s">
        <v>18</v>
      </c>
      <c r="C60" s="39" t="s">
        <v>88</v>
      </c>
      <c r="D60" s="38" t="s">
        <v>59</v>
      </c>
      <c r="E60" s="38" t="s">
        <v>66</v>
      </c>
      <c r="F60" s="38" t="s">
        <v>73</v>
      </c>
      <c r="G60" s="39">
        <v>0</v>
      </c>
      <c r="H60" s="39">
        <v>0</v>
      </c>
      <c r="I60" s="39">
        <v>5</v>
      </c>
      <c r="J60" s="39">
        <v>0</v>
      </c>
      <c r="K60" s="39">
        <v>1</v>
      </c>
      <c r="L60" s="39">
        <v>5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40">
        <f t="shared" si="5"/>
        <v>11</v>
      </c>
      <c r="S60" s="39">
        <v>112.08</v>
      </c>
      <c r="T60" s="41">
        <f t="shared" si="6"/>
        <v>9.8144182726623841E-2</v>
      </c>
      <c r="U60" s="39">
        <v>10</v>
      </c>
      <c r="V60" s="41">
        <f t="shared" si="7"/>
        <v>8.9221984296930762E-2</v>
      </c>
    </row>
    <row r="61" spans="1:22" ht="33" customHeight="1" x14ac:dyDescent="0.2">
      <c r="A61" s="38" t="s">
        <v>15</v>
      </c>
      <c r="B61" s="39" t="s">
        <v>18</v>
      </c>
      <c r="C61" s="39" t="s">
        <v>88</v>
      </c>
      <c r="D61" s="38" t="s">
        <v>146</v>
      </c>
      <c r="E61" s="38" t="s">
        <v>66</v>
      </c>
      <c r="F61" s="38" t="s">
        <v>66</v>
      </c>
      <c r="G61" s="39">
        <v>0</v>
      </c>
      <c r="H61" s="39">
        <v>0</v>
      </c>
      <c r="I61" s="39">
        <v>2.15</v>
      </c>
      <c r="J61" s="39">
        <v>0</v>
      </c>
      <c r="K61" s="39">
        <v>3.63</v>
      </c>
      <c r="L61" s="39">
        <v>2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40">
        <f t="shared" si="5"/>
        <v>7.7799999999999994</v>
      </c>
      <c r="S61" s="39">
        <v>109.16</v>
      </c>
      <c r="T61" s="41">
        <f t="shared" si="6"/>
        <v>7.1271528032246234E-2</v>
      </c>
      <c r="U61" s="39">
        <v>3.54</v>
      </c>
      <c r="V61" s="41">
        <f t="shared" si="7"/>
        <v>3.2429461341150607E-2</v>
      </c>
    </row>
    <row r="62" spans="1:22" ht="33" customHeight="1" x14ac:dyDescent="0.2">
      <c r="A62" s="38" t="s">
        <v>15</v>
      </c>
      <c r="B62" s="39" t="s">
        <v>18</v>
      </c>
      <c r="C62" s="39" t="s">
        <v>89</v>
      </c>
      <c r="D62" s="38" t="s">
        <v>19</v>
      </c>
      <c r="E62" s="38" t="s">
        <v>66</v>
      </c>
      <c r="F62" s="38" t="s">
        <v>66</v>
      </c>
      <c r="G62" s="39">
        <v>0</v>
      </c>
      <c r="H62" s="39">
        <v>0</v>
      </c>
      <c r="I62" s="39">
        <v>3</v>
      </c>
      <c r="J62" s="39">
        <v>0</v>
      </c>
      <c r="K62" s="39">
        <v>0</v>
      </c>
      <c r="L62" s="39">
        <v>0.14000000000000001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40">
        <f t="shared" si="5"/>
        <v>3.14</v>
      </c>
      <c r="S62" s="39">
        <v>39.799999999999997</v>
      </c>
      <c r="T62" s="41">
        <f t="shared" si="6"/>
        <v>7.8894472361809048E-2</v>
      </c>
      <c r="U62" s="39">
        <v>3</v>
      </c>
      <c r="V62" s="41">
        <f t="shared" si="7"/>
        <v>7.537688442211056E-2</v>
      </c>
    </row>
    <row r="63" spans="1:22" ht="33" customHeight="1" x14ac:dyDescent="0.2">
      <c r="A63" s="38" t="s">
        <v>15</v>
      </c>
      <c r="B63" s="39" t="s">
        <v>46</v>
      </c>
      <c r="C63" s="39"/>
      <c r="D63" s="38" t="s">
        <v>154</v>
      </c>
      <c r="E63" s="38" t="s">
        <v>154</v>
      </c>
      <c r="F63" s="38" t="s">
        <v>160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40">
        <f t="shared" si="5"/>
        <v>0</v>
      </c>
      <c r="S63" s="39">
        <v>9</v>
      </c>
      <c r="T63" s="41">
        <f t="shared" si="6"/>
        <v>0</v>
      </c>
      <c r="U63" s="39">
        <v>0</v>
      </c>
      <c r="V63" s="41">
        <f t="shared" si="7"/>
        <v>0</v>
      </c>
    </row>
    <row r="64" spans="1:22" ht="33" customHeight="1" x14ac:dyDescent="0.2">
      <c r="A64" s="38" t="s">
        <v>15</v>
      </c>
      <c r="B64" s="39" t="s">
        <v>46</v>
      </c>
      <c r="C64" s="39" t="s">
        <v>88</v>
      </c>
      <c r="D64" s="38" t="s">
        <v>155</v>
      </c>
      <c r="E64" s="38" t="s">
        <v>66</v>
      </c>
      <c r="F64" s="38" t="s">
        <v>66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40">
        <f t="shared" si="5"/>
        <v>0</v>
      </c>
      <c r="S64" s="39">
        <v>1</v>
      </c>
      <c r="T64" s="41">
        <f t="shared" si="6"/>
        <v>0</v>
      </c>
      <c r="U64" s="39">
        <v>0</v>
      </c>
      <c r="V64" s="41">
        <f t="shared" si="7"/>
        <v>0</v>
      </c>
    </row>
    <row r="65" spans="1:22" ht="33" customHeight="1" x14ac:dyDescent="0.2">
      <c r="A65" s="38" t="s">
        <v>15</v>
      </c>
      <c r="B65" s="39" t="s">
        <v>46</v>
      </c>
      <c r="C65" s="39"/>
      <c r="D65" s="38" t="s">
        <v>156</v>
      </c>
      <c r="E65" s="38" t="s">
        <v>66</v>
      </c>
      <c r="F65" s="38" t="s">
        <v>66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1</v>
      </c>
      <c r="O65" s="39">
        <v>0</v>
      </c>
      <c r="P65" s="39">
        <v>0</v>
      </c>
      <c r="Q65" s="39">
        <v>0</v>
      </c>
      <c r="R65" s="40">
        <f t="shared" si="5"/>
        <v>1</v>
      </c>
      <c r="S65" s="39">
        <v>3.5</v>
      </c>
      <c r="T65" s="41">
        <f t="shared" si="6"/>
        <v>0.2857142857142857</v>
      </c>
      <c r="U65" s="39">
        <v>1</v>
      </c>
      <c r="V65" s="41">
        <f t="shared" si="7"/>
        <v>0.2857142857142857</v>
      </c>
    </row>
    <row r="66" spans="1:22" ht="33" customHeight="1" x14ac:dyDescent="0.2">
      <c r="A66" s="38" t="s">
        <v>16</v>
      </c>
      <c r="B66" s="39" t="s">
        <v>18</v>
      </c>
      <c r="C66" s="39" t="s">
        <v>89</v>
      </c>
      <c r="D66" s="38" t="s">
        <v>157</v>
      </c>
      <c r="E66" s="38" t="s">
        <v>66</v>
      </c>
      <c r="F66" s="38" t="s">
        <v>66</v>
      </c>
      <c r="G66" s="39">
        <v>0</v>
      </c>
      <c r="H66" s="39">
        <v>0</v>
      </c>
      <c r="I66" s="39">
        <v>2</v>
      </c>
      <c r="J66" s="39">
        <v>0</v>
      </c>
      <c r="K66" s="39">
        <v>3</v>
      </c>
      <c r="L66" s="39">
        <v>1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40">
        <f t="shared" si="5"/>
        <v>6</v>
      </c>
      <c r="S66" s="39">
        <v>116.59</v>
      </c>
      <c r="T66" s="41">
        <f t="shared" si="6"/>
        <v>5.1462389570289042E-2</v>
      </c>
      <c r="U66" s="39">
        <v>6</v>
      </c>
      <c r="V66" s="41">
        <f t="shared" si="7"/>
        <v>5.1462389570289042E-2</v>
      </c>
    </row>
    <row r="67" spans="1:22" ht="33" customHeight="1" x14ac:dyDescent="0.2">
      <c r="A67" s="38" t="s">
        <v>17</v>
      </c>
      <c r="B67" s="39" t="s">
        <v>18</v>
      </c>
      <c r="C67" s="39" t="s">
        <v>88</v>
      </c>
      <c r="D67" s="38" t="s">
        <v>158</v>
      </c>
      <c r="E67" s="38" t="s">
        <v>66</v>
      </c>
      <c r="F67" s="38" t="s">
        <v>66</v>
      </c>
      <c r="G67" s="39">
        <v>0</v>
      </c>
      <c r="H67" s="39">
        <v>0</v>
      </c>
      <c r="I67" s="39">
        <v>1.6</v>
      </c>
      <c r="J67" s="39">
        <v>0</v>
      </c>
      <c r="K67" s="39">
        <v>0</v>
      </c>
      <c r="L67" s="39">
        <v>1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40">
        <f t="shared" si="5"/>
        <v>2.6</v>
      </c>
      <c r="S67" s="39">
        <v>43.37</v>
      </c>
      <c r="T67" s="41">
        <f t="shared" si="6"/>
        <v>5.994927369149182E-2</v>
      </c>
      <c r="U67" s="39">
        <v>1.6</v>
      </c>
      <c r="V67" s="41">
        <f t="shared" si="7"/>
        <v>3.6891860733225736E-2</v>
      </c>
    </row>
    <row r="68" spans="1:22" ht="33" customHeight="1" x14ac:dyDescent="0.2">
      <c r="A68" s="38" t="s">
        <v>17</v>
      </c>
      <c r="B68" s="39" t="s">
        <v>18</v>
      </c>
      <c r="C68" s="39" t="s">
        <v>89</v>
      </c>
      <c r="D68" s="38" t="s">
        <v>159</v>
      </c>
      <c r="E68" s="38" t="s">
        <v>66</v>
      </c>
      <c r="F68" s="38" t="s">
        <v>66</v>
      </c>
      <c r="G68" s="39">
        <v>0</v>
      </c>
      <c r="H68" s="39">
        <v>0</v>
      </c>
      <c r="I68" s="39">
        <v>0</v>
      </c>
      <c r="J68" s="39">
        <v>0</v>
      </c>
      <c r="K68" s="39">
        <v>1.98</v>
      </c>
      <c r="L68" s="39">
        <v>0.43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40">
        <f t="shared" si="5"/>
        <v>2.41</v>
      </c>
      <c r="S68" s="39">
        <v>54.87</v>
      </c>
      <c r="T68" s="41">
        <f t="shared" si="6"/>
        <v>4.3921997448514674E-2</v>
      </c>
      <c r="U68" s="39">
        <v>2.41</v>
      </c>
      <c r="V68" s="41">
        <f t="shared" si="7"/>
        <v>4.3921997448514674E-2</v>
      </c>
    </row>
    <row r="69" spans="1:22" ht="33" customHeight="1" x14ac:dyDescent="0.2">
      <c r="A69" s="38" t="s">
        <v>17</v>
      </c>
      <c r="B69" s="39" t="s">
        <v>18</v>
      </c>
      <c r="C69" s="39" t="s">
        <v>89</v>
      </c>
      <c r="D69" s="38" t="s">
        <v>60</v>
      </c>
      <c r="E69" s="38" t="s">
        <v>66</v>
      </c>
      <c r="F69" s="38" t="s">
        <v>66</v>
      </c>
      <c r="G69" s="39">
        <v>0</v>
      </c>
      <c r="H69" s="39">
        <v>0</v>
      </c>
      <c r="I69" s="39">
        <v>4</v>
      </c>
      <c r="J69" s="39">
        <v>0</v>
      </c>
      <c r="K69" s="39">
        <v>2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40">
        <f t="shared" si="5"/>
        <v>6</v>
      </c>
      <c r="S69" s="39">
        <v>130</v>
      </c>
      <c r="T69" s="41">
        <f t="shared" si="6"/>
        <v>4.6153846153846156E-2</v>
      </c>
      <c r="U69" s="39">
        <v>3</v>
      </c>
      <c r="V69" s="41">
        <f t="shared" si="7"/>
        <v>2.3076923076923078E-2</v>
      </c>
    </row>
    <row r="70" spans="1:22" ht="33" customHeight="1" x14ac:dyDescent="0.2">
      <c r="A70" s="38" t="s">
        <v>17</v>
      </c>
      <c r="B70" s="39" t="s">
        <v>18</v>
      </c>
      <c r="C70" s="39" t="s">
        <v>89</v>
      </c>
      <c r="D70" s="38" t="s">
        <v>61</v>
      </c>
      <c r="E70" s="38" t="s">
        <v>66</v>
      </c>
      <c r="F70" s="38" t="s">
        <v>66</v>
      </c>
      <c r="G70" s="39">
        <v>2</v>
      </c>
      <c r="H70" s="39">
        <v>0</v>
      </c>
      <c r="I70" s="39">
        <v>4.7</v>
      </c>
      <c r="J70" s="39">
        <v>0</v>
      </c>
      <c r="K70" s="39">
        <v>5.5</v>
      </c>
      <c r="L70" s="39">
        <v>0.4</v>
      </c>
      <c r="M70" s="39">
        <v>1</v>
      </c>
      <c r="N70" s="39">
        <v>0</v>
      </c>
      <c r="O70" s="39">
        <v>0</v>
      </c>
      <c r="P70" s="39">
        <v>0</v>
      </c>
      <c r="Q70" s="39">
        <v>0</v>
      </c>
      <c r="R70" s="40">
        <f t="shared" si="5"/>
        <v>13.6</v>
      </c>
      <c r="S70" s="39">
        <v>85.41</v>
      </c>
      <c r="T70" s="41">
        <f t="shared" si="6"/>
        <v>0.15923194005385785</v>
      </c>
      <c r="U70" s="39">
        <v>9.1</v>
      </c>
      <c r="V70" s="41">
        <f t="shared" si="7"/>
        <v>0.106544901065449</v>
      </c>
    </row>
    <row r="71" spans="1:22" ht="33" customHeight="1" x14ac:dyDescent="0.2">
      <c r="A71" s="38" t="s">
        <v>17</v>
      </c>
      <c r="B71" s="39" t="s">
        <v>18</v>
      </c>
      <c r="C71" s="39" t="s">
        <v>89</v>
      </c>
      <c r="D71" s="38" t="s">
        <v>22</v>
      </c>
      <c r="E71" s="38" t="s">
        <v>66</v>
      </c>
      <c r="F71" s="38" t="s">
        <v>66</v>
      </c>
      <c r="G71" s="39">
        <v>0</v>
      </c>
      <c r="H71" s="39">
        <v>0</v>
      </c>
      <c r="I71" s="39">
        <v>1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40">
        <f t="shared" si="5"/>
        <v>1</v>
      </c>
      <c r="S71" s="39">
        <v>72.8</v>
      </c>
      <c r="T71" s="41">
        <f t="shared" si="6"/>
        <v>1.3736263736263736E-2</v>
      </c>
      <c r="U71" s="39">
        <v>0</v>
      </c>
      <c r="V71" s="41">
        <f t="shared" si="7"/>
        <v>0</v>
      </c>
    </row>
    <row r="72" spans="1:22" ht="33" customHeight="1" x14ac:dyDescent="0.2">
      <c r="A72" s="38" t="s">
        <v>17</v>
      </c>
      <c r="B72" s="39" t="s">
        <v>18</v>
      </c>
      <c r="C72" s="39" t="s">
        <v>89</v>
      </c>
      <c r="D72" s="38" t="s">
        <v>62</v>
      </c>
      <c r="E72" s="38" t="s">
        <v>162</v>
      </c>
      <c r="F72" s="38" t="s">
        <v>71</v>
      </c>
      <c r="G72" s="39">
        <v>0</v>
      </c>
      <c r="H72" s="39">
        <v>0</v>
      </c>
      <c r="I72" s="39">
        <v>5</v>
      </c>
      <c r="J72" s="39">
        <v>0</v>
      </c>
      <c r="K72" s="39">
        <v>3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40">
        <f t="shared" si="5"/>
        <v>8</v>
      </c>
      <c r="S72" s="39">
        <v>146.34</v>
      </c>
      <c r="T72" s="41">
        <f t="shared" si="6"/>
        <v>5.4667213338800057E-2</v>
      </c>
      <c r="U72" s="39">
        <v>0</v>
      </c>
      <c r="V72" s="41">
        <f t="shared" si="7"/>
        <v>0</v>
      </c>
    </row>
    <row r="73" spans="1:22" ht="33" customHeight="1" x14ac:dyDescent="0.2">
      <c r="A73" s="38" t="s">
        <v>17</v>
      </c>
      <c r="B73" s="39" t="s">
        <v>18</v>
      </c>
      <c r="C73" s="39" t="s">
        <v>89</v>
      </c>
      <c r="D73" s="38" t="s">
        <v>63</v>
      </c>
      <c r="E73" s="38" t="s">
        <v>66</v>
      </c>
      <c r="F73" s="38" t="s">
        <v>164</v>
      </c>
      <c r="G73" s="39">
        <v>0</v>
      </c>
      <c r="H73" s="39">
        <v>0</v>
      </c>
      <c r="I73" s="39">
        <v>4</v>
      </c>
      <c r="J73" s="39">
        <v>0</v>
      </c>
      <c r="K73" s="39">
        <v>5</v>
      </c>
      <c r="L73" s="39">
        <v>0.4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40">
        <f t="shared" si="5"/>
        <v>9.4</v>
      </c>
      <c r="S73" s="39">
        <v>88.11</v>
      </c>
      <c r="T73" s="41">
        <f t="shared" si="6"/>
        <v>0.10668482578594939</v>
      </c>
      <c r="U73" s="39">
        <v>7</v>
      </c>
      <c r="V73" s="41">
        <f t="shared" si="7"/>
        <v>7.9446146861877204E-2</v>
      </c>
    </row>
    <row r="74" spans="1:22" ht="33" customHeight="1" x14ac:dyDescent="0.2">
      <c r="A74" s="38" t="s">
        <v>17</v>
      </c>
      <c r="B74" s="39" t="s">
        <v>18</v>
      </c>
      <c r="C74" s="39" t="s">
        <v>89</v>
      </c>
      <c r="D74" s="38" t="s">
        <v>64</v>
      </c>
      <c r="E74" s="38" t="s">
        <v>66</v>
      </c>
      <c r="F74" s="38" t="s">
        <v>66</v>
      </c>
      <c r="G74" s="39">
        <v>0.6</v>
      </c>
      <c r="H74" s="39">
        <v>0</v>
      </c>
      <c r="I74" s="39">
        <v>0</v>
      </c>
      <c r="J74" s="39">
        <v>0</v>
      </c>
      <c r="K74" s="39">
        <v>2.2000000000000002</v>
      </c>
      <c r="L74" s="39">
        <v>1</v>
      </c>
      <c r="M74" s="39">
        <v>0</v>
      </c>
      <c r="N74" s="39">
        <v>0</v>
      </c>
      <c r="O74" s="39">
        <v>0</v>
      </c>
      <c r="P74" s="39">
        <v>0</v>
      </c>
      <c r="Q74" s="39">
        <v>0</v>
      </c>
      <c r="R74" s="40">
        <f t="shared" si="5"/>
        <v>3.8000000000000003</v>
      </c>
      <c r="S74" s="39">
        <v>158.5</v>
      </c>
      <c r="T74" s="41">
        <f t="shared" si="6"/>
        <v>2.3974763406940065E-2</v>
      </c>
      <c r="U74" s="39">
        <v>1</v>
      </c>
      <c r="V74" s="41">
        <f t="shared" si="7"/>
        <v>6.3091482649842269E-3</v>
      </c>
    </row>
    <row r="75" spans="1:22" ht="33" customHeight="1" x14ac:dyDescent="0.2">
      <c r="A75" s="38" t="s">
        <v>17</v>
      </c>
      <c r="B75" s="39" t="s">
        <v>18</v>
      </c>
      <c r="C75" s="39" t="s">
        <v>89</v>
      </c>
      <c r="D75" s="38" t="s">
        <v>161</v>
      </c>
      <c r="E75" s="38" t="s">
        <v>163</v>
      </c>
      <c r="F75" s="38" t="s">
        <v>165</v>
      </c>
      <c r="G75" s="39">
        <v>0</v>
      </c>
      <c r="H75" s="39">
        <v>0</v>
      </c>
      <c r="I75" s="39">
        <v>3</v>
      </c>
      <c r="J75" s="39">
        <v>0</v>
      </c>
      <c r="K75" s="39">
        <v>1.1000000000000001</v>
      </c>
      <c r="L75" s="39">
        <v>1.6</v>
      </c>
      <c r="M75" s="39">
        <v>1</v>
      </c>
      <c r="N75" s="39">
        <v>0</v>
      </c>
      <c r="O75" s="39">
        <v>0</v>
      </c>
      <c r="P75" s="39">
        <v>0</v>
      </c>
      <c r="Q75" s="39">
        <v>0</v>
      </c>
      <c r="R75" s="40">
        <f t="shared" si="5"/>
        <v>6.6999999999999993</v>
      </c>
      <c r="S75" s="39">
        <v>65.349999999999994</v>
      </c>
      <c r="T75" s="41">
        <f t="shared" si="6"/>
        <v>0.10252486610558531</v>
      </c>
      <c r="U75" s="39">
        <v>4.5999999999999996</v>
      </c>
      <c r="V75" s="41">
        <f t="shared" si="7"/>
        <v>7.0390206579954095E-2</v>
      </c>
    </row>
    <row r="76" spans="1:22" ht="33" customHeight="1" x14ac:dyDescent="0.2">
      <c r="A76" s="38" t="s">
        <v>14</v>
      </c>
      <c r="B76" s="39" t="s">
        <v>18</v>
      </c>
      <c r="C76" s="39"/>
      <c r="D76" s="38" t="s">
        <v>65</v>
      </c>
      <c r="E76" s="38" t="s">
        <v>70</v>
      </c>
      <c r="F76" s="38" t="s">
        <v>66</v>
      </c>
      <c r="G76" s="39">
        <v>0</v>
      </c>
      <c r="H76" s="39">
        <v>0</v>
      </c>
      <c r="I76" s="39">
        <v>0</v>
      </c>
      <c r="J76" s="39">
        <v>0</v>
      </c>
      <c r="K76" s="39">
        <v>0.26</v>
      </c>
      <c r="L76" s="39">
        <v>0.19</v>
      </c>
      <c r="M76" s="39">
        <v>0.6</v>
      </c>
      <c r="N76" s="39">
        <v>0</v>
      </c>
      <c r="O76" s="39">
        <v>0</v>
      </c>
      <c r="P76" s="39">
        <v>0</v>
      </c>
      <c r="Q76" s="39">
        <v>0</v>
      </c>
      <c r="R76" s="40">
        <f t="shared" ref="R76" si="8">SUM(G76:Q76)</f>
        <v>1.05</v>
      </c>
      <c r="S76" s="39">
        <v>9.6</v>
      </c>
      <c r="T76" s="41">
        <f t="shared" ref="T76" si="9">R76/S76</f>
        <v>0.10937500000000001</v>
      </c>
      <c r="U76" s="39">
        <v>0.79</v>
      </c>
      <c r="V76" s="41">
        <f t="shared" ref="V76" si="10">U76/S76</f>
        <v>8.229166666666668E-2</v>
      </c>
    </row>
    <row r="77" spans="1:22" ht="33" customHeight="1" x14ac:dyDescent="0.2">
      <c r="A77" s="38"/>
      <c r="B77" s="39"/>
      <c r="C77" s="39"/>
      <c r="D77" s="38"/>
      <c r="E77" s="38"/>
      <c r="F77" s="38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  <c r="S77" s="39"/>
      <c r="T77" s="41"/>
      <c r="U77" s="39"/>
      <c r="V77" s="41"/>
    </row>
    <row r="78" spans="1:22" ht="33" customHeight="1" x14ac:dyDescent="0.2">
      <c r="A78" s="38"/>
      <c r="B78" s="39"/>
      <c r="C78" s="39"/>
      <c r="D78" s="38"/>
      <c r="E78" s="38"/>
      <c r="F78" s="38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40"/>
      <c r="S78" s="39"/>
      <c r="T78" s="41"/>
      <c r="U78" s="39"/>
      <c r="V78" s="41"/>
    </row>
    <row r="79" spans="1:22" ht="33" customHeight="1" x14ac:dyDescent="0.2">
      <c r="A79" s="38"/>
      <c r="B79" s="39"/>
      <c r="C79" s="39"/>
      <c r="D79" s="38"/>
      <c r="E79" s="38"/>
      <c r="F79" s="38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40"/>
      <c r="S79" s="39"/>
      <c r="T79" s="41"/>
      <c r="U79" s="39"/>
      <c r="V79" s="41"/>
    </row>
    <row r="80" spans="1:22" ht="33" customHeight="1" x14ac:dyDescent="0.2">
      <c r="A80" s="38"/>
      <c r="B80" s="39"/>
      <c r="C80" s="39"/>
      <c r="D80" s="38"/>
      <c r="E80" s="38"/>
      <c r="F80" s="38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  <c r="S80" s="39"/>
      <c r="T80" s="41"/>
      <c r="U80" s="39"/>
      <c r="V80" s="41"/>
    </row>
    <row r="81" spans="1:22" ht="33" customHeight="1" x14ac:dyDescent="0.2">
      <c r="A81" s="38"/>
      <c r="B81" s="39"/>
      <c r="C81" s="39"/>
      <c r="D81" s="38"/>
      <c r="E81" s="38"/>
      <c r="F81" s="38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0"/>
      <c r="S81" s="39"/>
      <c r="T81" s="41"/>
      <c r="U81" s="39"/>
      <c r="V81" s="41"/>
    </row>
    <row r="82" spans="1:22" ht="33" customHeight="1" x14ac:dyDescent="0.2">
      <c r="A82" s="38"/>
      <c r="B82" s="39"/>
      <c r="C82" s="39"/>
      <c r="D82" s="38"/>
      <c r="E82" s="38"/>
      <c r="F82" s="38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  <c r="S82" s="39"/>
      <c r="T82" s="41"/>
      <c r="U82" s="39"/>
      <c r="V82" s="41"/>
    </row>
    <row r="83" spans="1:22" ht="33" customHeight="1" x14ac:dyDescent="0.2">
      <c r="A83" s="38"/>
      <c r="B83" s="39"/>
      <c r="C83" s="39"/>
      <c r="D83" s="38"/>
      <c r="E83" s="38"/>
      <c r="F83" s="38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40"/>
      <c r="S83" s="39"/>
      <c r="T83" s="41"/>
      <c r="U83" s="39"/>
      <c r="V83" s="41"/>
    </row>
    <row r="84" spans="1:22" ht="33" customHeight="1" x14ac:dyDescent="0.2">
      <c r="A84" s="38"/>
      <c r="B84" s="39"/>
      <c r="C84" s="39"/>
      <c r="D84" s="38"/>
      <c r="E84" s="38"/>
      <c r="F84" s="38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40"/>
      <c r="S84" s="39"/>
      <c r="T84" s="41"/>
      <c r="U84" s="39"/>
      <c r="V84" s="41"/>
    </row>
    <row r="85" spans="1:22" ht="33" customHeight="1" x14ac:dyDescent="0.2">
      <c r="A85" s="38"/>
      <c r="B85" s="39"/>
      <c r="C85" s="39"/>
      <c r="D85" s="38"/>
      <c r="E85" s="38"/>
      <c r="F85" s="38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  <c r="S85" s="39"/>
      <c r="T85" s="41"/>
      <c r="U85" s="39"/>
      <c r="V85" s="41"/>
    </row>
    <row r="86" spans="1:22" ht="33" customHeight="1" x14ac:dyDescent="0.2">
      <c r="A86" s="38"/>
      <c r="B86" s="39"/>
      <c r="C86" s="39"/>
      <c r="D86" s="38"/>
      <c r="E86" s="38"/>
      <c r="F86" s="38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  <c r="S86" s="39"/>
      <c r="T86" s="41"/>
      <c r="U86" s="39"/>
      <c r="V86" s="41"/>
    </row>
    <row r="87" spans="1:22" ht="33" customHeight="1" x14ac:dyDescent="0.2">
      <c r="A87" s="38"/>
      <c r="B87" s="39"/>
      <c r="C87" s="39"/>
      <c r="D87" s="38"/>
      <c r="E87" s="38"/>
      <c r="F87" s="38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  <c r="S87" s="39"/>
      <c r="T87" s="41"/>
      <c r="U87" s="39"/>
      <c r="V87" s="41"/>
    </row>
    <row r="88" spans="1:22" ht="33" customHeight="1" x14ac:dyDescent="0.2">
      <c r="A88" s="38"/>
      <c r="B88" s="39"/>
      <c r="C88" s="39"/>
      <c r="D88" s="38"/>
      <c r="E88" s="38"/>
      <c r="F88" s="38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40"/>
      <c r="S88" s="39"/>
      <c r="T88" s="41"/>
      <c r="U88" s="39"/>
      <c r="V88" s="41"/>
    </row>
    <row r="89" spans="1:22" ht="33" customHeight="1" x14ac:dyDescent="0.2">
      <c r="A89" s="38"/>
      <c r="B89" s="39"/>
      <c r="C89" s="39"/>
      <c r="D89" s="38"/>
      <c r="E89" s="38"/>
      <c r="F89" s="38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40"/>
      <c r="S89" s="39"/>
      <c r="T89" s="41"/>
      <c r="U89" s="39"/>
      <c r="V89" s="41"/>
    </row>
    <row r="90" spans="1:22" ht="33" customHeight="1" x14ac:dyDescent="0.2">
      <c r="A90" s="38"/>
      <c r="B90" s="39"/>
      <c r="C90" s="39"/>
      <c r="D90" s="38"/>
      <c r="E90" s="38"/>
      <c r="F90" s="38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40"/>
      <c r="S90" s="39"/>
      <c r="T90" s="41"/>
      <c r="U90" s="39"/>
      <c r="V90" s="41"/>
    </row>
    <row r="91" spans="1:22" ht="33" customHeight="1" x14ac:dyDescent="0.2">
      <c r="A91" s="38"/>
      <c r="B91" s="39"/>
      <c r="C91" s="39"/>
      <c r="D91" s="38"/>
      <c r="E91" s="38"/>
      <c r="F91" s="38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40"/>
      <c r="S91" s="39"/>
      <c r="T91" s="41"/>
      <c r="U91" s="39"/>
      <c r="V91" s="41"/>
    </row>
    <row r="92" spans="1:22" ht="33" customHeight="1" x14ac:dyDescent="0.2">
      <c r="A92" s="38"/>
      <c r="B92" s="39"/>
      <c r="C92" s="39"/>
      <c r="D92" s="38"/>
      <c r="E92" s="38"/>
      <c r="F92" s="38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40"/>
      <c r="S92" s="39"/>
      <c r="T92" s="41"/>
      <c r="U92" s="39"/>
      <c r="V92" s="41"/>
    </row>
    <row r="93" spans="1:22" ht="33" customHeight="1" x14ac:dyDescent="0.2">
      <c r="A93" s="38"/>
      <c r="B93" s="39"/>
      <c r="C93" s="39"/>
      <c r="D93" s="38"/>
      <c r="E93" s="38"/>
      <c r="F93" s="38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40"/>
      <c r="S93" s="39"/>
      <c r="T93" s="41"/>
      <c r="U93" s="39"/>
      <c r="V93" s="41"/>
    </row>
    <row r="94" spans="1:22" ht="33" customHeight="1" x14ac:dyDescent="0.2">
      <c r="A94" s="38"/>
      <c r="B94" s="39"/>
      <c r="C94" s="39"/>
      <c r="D94" s="38"/>
      <c r="E94" s="38"/>
      <c r="F94" s="38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40"/>
      <c r="S94" s="39"/>
      <c r="T94" s="41"/>
      <c r="U94" s="39"/>
      <c r="V94" s="41"/>
    </row>
    <row r="95" spans="1:22" ht="33" customHeight="1" x14ac:dyDescent="0.2">
      <c r="A95" s="38"/>
      <c r="B95" s="39"/>
      <c r="C95" s="39"/>
      <c r="D95" s="38"/>
      <c r="E95" s="38"/>
      <c r="F95" s="38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40"/>
      <c r="S95" s="39"/>
      <c r="T95" s="41"/>
      <c r="U95" s="39"/>
      <c r="V95" s="41"/>
    </row>
    <row r="96" spans="1:22" ht="33" customHeight="1" x14ac:dyDescent="0.2">
      <c r="A96" s="38"/>
      <c r="B96" s="39"/>
      <c r="C96" s="39"/>
      <c r="D96" s="38"/>
      <c r="E96" s="38"/>
      <c r="F96" s="38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40"/>
      <c r="S96" s="39"/>
      <c r="T96" s="41"/>
      <c r="U96" s="39"/>
      <c r="V96" s="41"/>
    </row>
    <row r="97" spans="1:22" ht="33" customHeight="1" x14ac:dyDescent="0.2">
      <c r="A97" s="38"/>
      <c r="B97" s="39"/>
      <c r="C97" s="39"/>
      <c r="D97" s="38"/>
      <c r="E97" s="38"/>
      <c r="F97" s="38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40"/>
      <c r="S97" s="39"/>
      <c r="T97" s="41"/>
      <c r="U97" s="39"/>
      <c r="V97" s="41"/>
    </row>
    <row r="98" spans="1:22" ht="33" customHeight="1" x14ac:dyDescent="0.2">
      <c r="A98" s="38"/>
      <c r="B98" s="39"/>
      <c r="C98" s="39"/>
      <c r="D98" s="38"/>
      <c r="E98" s="38"/>
      <c r="F98" s="38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40"/>
      <c r="S98" s="39"/>
      <c r="T98" s="41"/>
      <c r="U98" s="39"/>
      <c r="V98" s="41"/>
    </row>
    <row r="99" spans="1:22" ht="33" customHeight="1" x14ac:dyDescent="0.2">
      <c r="A99" s="38"/>
      <c r="B99" s="39"/>
      <c r="C99" s="39"/>
      <c r="D99" s="38"/>
      <c r="E99" s="38"/>
      <c r="F99" s="38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40"/>
      <c r="S99" s="39"/>
      <c r="T99" s="41"/>
      <c r="U99" s="39"/>
      <c r="V99" s="41"/>
    </row>
  </sheetData>
  <autoFilter ref="A13:R99" xr:uid="{3E8D6E2C-666C-1C4F-9671-FAE7C31A9A4C}"/>
  <pageMargins left="0.7" right="0.7" top="0.75" bottom="0.75" header="0.3" footer="0.3"/>
  <pageSetup paperSize="9" orientation="portrait" horizontalDpi="0" verticalDpi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EDA29-30C8-0341-97F1-18BAE7A97234}">
  <dimension ref="A1:D17"/>
  <sheetViews>
    <sheetView workbookViewId="0"/>
  </sheetViews>
  <sheetFormatPr baseColWidth="10" defaultRowHeight="16" x14ac:dyDescent="0.2"/>
  <cols>
    <col min="1" max="1" width="23.33203125" bestFit="1" customWidth="1"/>
    <col min="2" max="4" width="12.33203125" customWidth="1"/>
  </cols>
  <sheetData>
    <row r="1" spans="1:4" ht="26" x14ac:dyDescent="0.3">
      <c r="A1" s="35" t="s">
        <v>82</v>
      </c>
    </row>
    <row r="2" spans="1:4" ht="19" x14ac:dyDescent="0.25">
      <c r="A2" s="4" t="s">
        <v>39</v>
      </c>
    </row>
    <row r="4" spans="1:4" s="6" customFormat="1" ht="68" x14ac:dyDescent="0.2">
      <c r="A4" s="20" t="s">
        <v>35</v>
      </c>
      <c r="B4" s="32" t="s">
        <v>36</v>
      </c>
      <c r="C4" s="20" t="s">
        <v>44</v>
      </c>
      <c r="D4" s="33" t="s">
        <v>37</v>
      </c>
    </row>
    <row r="5" spans="1:4" x14ac:dyDescent="0.2">
      <c r="A5" s="31">
        <v>3</v>
      </c>
      <c r="B5">
        <v>0</v>
      </c>
      <c r="C5">
        <v>3</v>
      </c>
      <c r="D5">
        <v>0</v>
      </c>
    </row>
    <row r="6" spans="1:4" x14ac:dyDescent="0.2">
      <c r="A6" s="31">
        <v>4</v>
      </c>
      <c r="B6">
        <v>0</v>
      </c>
      <c r="C6">
        <v>4.8</v>
      </c>
      <c r="D6">
        <v>1</v>
      </c>
    </row>
    <row r="7" spans="1:4" x14ac:dyDescent="0.2">
      <c r="A7" s="31">
        <v>5</v>
      </c>
      <c r="B7">
        <v>6</v>
      </c>
      <c r="C7">
        <v>17</v>
      </c>
      <c r="D7">
        <v>17</v>
      </c>
    </row>
    <row r="8" spans="1:4" x14ac:dyDescent="0.2">
      <c r="A8" s="31" t="s">
        <v>67</v>
      </c>
      <c r="B8">
        <v>1</v>
      </c>
      <c r="C8">
        <v>1</v>
      </c>
      <c r="D8">
        <v>7</v>
      </c>
    </row>
    <row r="9" spans="1:4" x14ac:dyDescent="0.2">
      <c r="A9" s="31">
        <v>6</v>
      </c>
      <c r="B9">
        <v>1.6</v>
      </c>
      <c r="C9">
        <v>39</v>
      </c>
      <c r="D9">
        <v>64.400000000000006</v>
      </c>
    </row>
    <row r="10" spans="1:4" x14ac:dyDescent="0.2">
      <c r="A10" s="31">
        <v>7</v>
      </c>
      <c r="B10">
        <v>1</v>
      </c>
      <c r="C10" s="45">
        <v>27.28</v>
      </c>
      <c r="D10">
        <v>42.5</v>
      </c>
    </row>
    <row r="11" spans="1:4" x14ac:dyDescent="0.2">
      <c r="A11" s="31" t="s">
        <v>9</v>
      </c>
      <c r="B11">
        <v>0</v>
      </c>
      <c r="C11">
        <v>0</v>
      </c>
      <c r="D11">
        <v>4</v>
      </c>
    </row>
    <row r="12" spans="1:4" x14ac:dyDescent="0.2">
      <c r="A12" s="31" t="s">
        <v>10</v>
      </c>
      <c r="B12">
        <v>0</v>
      </c>
      <c r="C12">
        <v>1</v>
      </c>
      <c r="D12">
        <v>0</v>
      </c>
    </row>
    <row r="13" spans="1:4" x14ac:dyDescent="0.2">
      <c r="A13" s="31" t="s">
        <v>11</v>
      </c>
      <c r="B13">
        <v>0</v>
      </c>
      <c r="C13">
        <v>0</v>
      </c>
      <c r="D13">
        <v>0</v>
      </c>
    </row>
    <row r="14" spans="1:4" x14ac:dyDescent="0.2">
      <c r="A14" s="31" t="s">
        <v>12</v>
      </c>
      <c r="B14">
        <v>0</v>
      </c>
      <c r="C14">
        <v>0</v>
      </c>
      <c r="D14">
        <v>0</v>
      </c>
    </row>
    <row r="15" spans="1:4" x14ac:dyDescent="0.2">
      <c r="A15" s="31">
        <v>9</v>
      </c>
      <c r="B15">
        <v>0</v>
      </c>
      <c r="C15">
        <v>0</v>
      </c>
      <c r="D15">
        <v>0</v>
      </c>
    </row>
    <row r="16" spans="1:4" s="2" customFormat="1" x14ac:dyDescent="0.2">
      <c r="A16" s="24" t="s">
        <v>75</v>
      </c>
      <c r="B16" s="24">
        <f>SUM(B5:B15)</f>
        <v>9.6</v>
      </c>
      <c r="C16" s="25">
        <f t="shared" ref="C16:D16" si="0">SUM(C5:C15)</f>
        <v>93.08</v>
      </c>
      <c r="D16" s="26">
        <f t="shared" si="0"/>
        <v>135.9</v>
      </c>
    </row>
    <row r="17" spans="1:4" s="2" customFormat="1" x14ac:dyDescent="0.2">
      <c r="A17" s="27" t="s">
        <v>38</v>
      </c>
      <c r="B17" s="30">
        <v>2E-3</v>
      </c>
      <c r="C17" s="28">
        <v>1.6181635E-2</v>
      </c>
      <c r="D17" s="29">
        <v>2.3599999999999999E-2</v>
      </c>
    </row>
  </sheetData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B1966-B973-324C-80E6-2CCDD7F6D126}">
  <dimension ref="A1:C17"/>
  <sheetViews>
    <sheetView workbookViewId="0"/>
  </sheetViews>
  <sheetFormatPr baseColWidth="10" defaultRowHeight="16" x14ac:dyDescent="0.2"/>
  <cols>
    <col min="1" max="1" width="23.33203125" bestFit="1" customWidth="1"/>
    <col min="2" max="2" width="21.1640625" customWidth="1"/>
    <col min="3" max="3" width="23.1640625" customWidth="1"/>
  </cols>
  <sheetData>
    <row r="1" spans="1:3" ht="26" x14ac:dyDescent="0.3">
      <c r="A1" s="35" t="s">
        <v>82</v>
      </c>
    </row>
    <row r="2" spans="1:3" ht="19" x14ac:dyDescent="0.25">
      <c r="A2" s="4" t="s">
        <v>76</v>
      </c>
    </row>
    <row r="4" spans="1:3" s="6" customFormat="1" ht="51" x14ac:dyDescent="0.2">
      <c r="A4" s="20" t="s">
        <v>35</v>
      </c>
      <c r="B4" s="32" t="s">
        <v>85</v>
      </c>
      <c r="C4" s="33" t="s">
        <v>86</v>
      </c>
    </row>
    <row r="5" spans="1:3" x14ac:dyDescent="0.2">
      <c r="A5" s="31">
        <v>3</v>
      </c>
      <c r="B5">
        <v>2</v>
      </c>
      <c r="C5">
        <v>1</v>
      </c>
    </row>
    <row r="6" spans="1:3" x14ac:dyDescent="0.2">
      <c r="A6" s="31">
        <v>4</v>
      </c>
      <c r="B6">
        <v>6</v>
      </c>
      <c r="C6">
        <v>9</v>
      </c>
    </row>
    <row r="7" spans="1:3" x14ac:dyDescent="0.2">
      <c r="A7" s="31">
        <v>5</v>
      </c>
      <c r="B7">
        <v>6</v>
      </c>
      <c r="C7">
        <v>6</v>
      </c>
    </row>
    <row r="8" spans="1:3" x14ac:dyDescent="0.2">
      <c r="A8" s="31" t="s">
        <v>67</v>
      </c>
      <c r="B8">
        <v>1</v>
      </c>
      <c r="C8">
        <v>0</v>
      </c>
    </row>
    <row r="9" spans="1:3" x14ac:dyDescent="0.2">
      <c r="A9" s="31">
        <v>6</v>
      </c>
      <c r="B9">
        <v>40.6</v>
      </c>
      <c r="C9">
        <v>40.6</v>
      </c>
    </row>
    <row r="10" spans="1:3" x14ac:dyDescent="0.2">
      <c r="A10" s="31">
        <v>7</v>
      </c>
      <c r="B10">
        <v>29.799999999999997</v>
      </c>
      <c r="C10">
        <v>47</v>
      </c>
    </row>
    <row r="11" spans="1:3" x14ac:dyDescent="0.2">
      <c r="A11" s="31" t="s">
        <v>9</v>
      </c>
      <c r="B11">
        <v>6</v>
      </c>
      <c r="C11">
        <v>12</v>
      </c>
    </row>
    <row r="12" spans="1:3" x14ac:dyDescent="0.2">
      <c r="A12" s="31" t="s">
        <v>10</v>
      </c>
      <c r="B12">
        <v>1</v>
      </c>
      <c r="C12">
        <v>6</v>
      </c>
    </row>
    <row r="13" spans="1:3" x14ac:dyDescent="0.2">
      <c r="A13" s="31" t="s">
        <v>11</v>
      </c>
      <c r="B13">
        <v>2</v>
      </c>
      <c r="C13">
        <v>1</v>
      </c>
    </row>
    <row r="14" spans="1:3" x14ac:dyDescent="0.2">
      <c r="A14" s="31" t="s">
        <v>12</v>
      </c>
      <c r="B14">
        <v>0</v>
      </c>
      <c r="C14">
        <v>0</v>
      </c>
    </row>
    <row r="15" spans="1:3" x14ac:dyDescent="0.2">
      <c r="A15" s="31">
        <v>9</v>
      </c>
      <c r="B15">
        <v>0</v>
      </c>
      <c r="C15">
        <v>0</v>
      </c>
    </row>
    <row r="16" spans="1:3" s="2" customFormat="1" x14ac:dyDescent="0.2">
      <c r="A16" s="24" t="s">
        <v>75</v>
      </c>
      <c r="B16" s="24">
        <f>SUM(B5:B15)</f>
        <v>94.4</v>
      </c>
      <c r="C16" s="26">
        <f>SUM(C5:C15)</f>
        <v>122.6</v>
      </c>
    </row>
    <row r="17" spans="1:3" s="2" customFormat="1" x14ac:dyDescent="0.2">
      <c r="A17" s="27" t="s">
        <v>38</v>
      </c>
      <c r="B17" s="30">
        <v>1.5900000000000001E-2</v>
      </c>
      <c r="C17" s="29">
        <v>2.06E-2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Index</vt:lpstr>
      <vt:lpstr>1. Establishment (Posts)</vt:lpstr>
      <vt:lpstr>2. Establishment (WTE)</vt:lpstr>
      <vt:lpstr>3. Vacancy rate</vt:lpstr>
      <vt:lpstr>4. Reasons for absence</vt:lpstr>
      <vt:lpstr>5. Predicted retirements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Dumbleton</dc:creator>
  <cp:lastModifiedBy>Microsoft Office User</cp:lastModifiedBy>
  <dcterms:created xsi:type="dcterms:W3CDTF">2018-08-06T14:14:51Z</dcterms:created>
  <dcterms:modified xsi:type="dcterms:W3CDTF">2020-02-25T11:09:10Z</dcterms:modified>
</cp:coreProperties>
</file>